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acab5c319ec27ef/Desktop/May 2026/JoVE71966_QC^MPPR/Round 2/"/>
    </mc:Choice>
  </mc:AlternateContent>
  <xr:revisionPtr revIDLastSave="6" documentId="11_F9A51AC96413A48EB91954832719A3EBD480233C" xr6:coauthVersionLast="47" xr6:coauthVersionMax="47" xr10:uidLastSave="{09094FB7-FF56-4F00-88FA-1556E1B87283}"/>
  <bookViews>
    <workbookView xWindow="-108" yWindow="-108" windowWidth="23256" windowHeight="13896" xr2:uid="{00000000-000D-0000-FFFF-FFFF00000000}"/>
  </bookViews>
  <sheets>
    <sheet name="Laparoscopic surgery" sheetId="1" r:id="rId1"/>
    <sheet name="Da Vinci robotic surgery " sheetId="2" r:id="rId2"/>
    <sheet name="SII、NLR、PL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86" i="2" l="1"/>
  <c r="Z86" i="2"/>
  <c r="Y86" i="2"/>
  <c r="U86" i="2"/>
  <c r="T86" i="2"/>
  <c r="S86" i="2"/>
  <c r="O86" i="2"/>
  <c r="N86" i="2"/>
  <c r="M86" i="2"/>
  <c r="I86" i="2"/>
  <c r="H86" i="2"/>
  <c r="G86" i="2"/>
  <c r="AA83" i="2"/>
  <c r="Z83" i="2"/>
  <c r="Y83" i="2"/>
  <c r="U83" i="2"/>
  <c r="T83" i="2"/>
  <c r="S83" i="2"/>
  <c r="O83" i="2"/>
  <c r="N83" i="2"/>
  <c r="M83" i="2"/>
  <c r="I83" i="2"/>
  <c r="H83" i="2"/>
  <c r="G83" i="2"/>
  <c r="AA82" i="2"/>
  <c r="Z82" i="2"/>
  <c r="Y82" i="2"/>
  <c r="U82" i="2"/>
  <c r="T82" i="2"/>
  <c r="S82" i="2"/>
  <c r="O82" i="2"/>
  <c r="N82" i="2"/>
  <c r="M82" i="2"/>
  <c r="I82" i="2"/>
  <c r="H82" i="2"/>
  <c r="G82" i="2"/>
  <c r="AA81" i="2"/>
  <c r="Z81" i="2"/>
  <c r="Y81" i="2"/>
  <c r="U81" i="2"/>
  <c r="T81" i="2"/>
  <c r="S81" i="2"/>
  <c r="O81" i="2"/>
  <c r="N81" i="2"/>
  <c r="M81" i="2"/>
  <c r="I81" i="2"/>
  <c r="H81" i="2"/>
  <c r="G81" i="2"/>
  <c r="AA80" i="2"/>
  <c r="Z80" i="2"/>
  <c r="Y80" i="2"/>
  <c r="U80" i="2"/>
  <c r="T80" i="2"/>
  <c r="S80" i="2"/>
  <c r="O80" i="2"/>
  <c r="N80" i="2"/>
  <c r="M80" i="2"/>
  <c r="I80" i="2"/>
  <c r="H80" i="2"/>
  <c r="G80" i="2"/>
  <c r="AA79" i="2"/>
  <c r="Z79" i="2"/>
  <c r="Y79" i="2"/>
  <c r="U79" i="2"/>
  <c r="T79" i="2"/>
  <c r="S79" i="2"/>
  <c r="O79" i="2"/>
  <c r="N79" i="2"/>
  <c r="M79" i="2"/>
  <c r="I79" i="2"/>
  <c r="H79" i="2"/>
  <c r="G79" i="2"/>
  <c r="AA78" i="2"/>
  <c r="Z78" i="2"/>
  <c r="Y78" i="2"/>
  <c r="U78" i="2"/>
  <c r="T78" i="2"/>
  <c r="S78" i="2"/>
  <c r="O78" i="2"/>
  <c r="N78" i="2"/>
  <c r="M78" i="2"/>
  <c r="I78" i="2"/>
  <c r="H78" i="2"/>
  <c r="G78" i="2"/>
  <c r="AA77" i="2"/>
  <c r="Z77" i="2"/>
  <c r="Y77" i="2"/>
  <c r="U77" i="2"/>
  <c r="T77" i="2"/>
  <c r="S77" i="2"/>
  <c r="O77" i="2"/>
  <c r="N77" i="2"/>
  <c r="M77" i="2"/>
  <c r="I77" i="2"/>
  <c r="H77" i="2"/>
  <c r="G77" i="2"/>
  <c r="AA76" i="2"/>
  <c r="Z76" i="2"/>
  <c r="Y76" i="2"/>
  <c r="U76" i="2"/>
  <c r="T76" i="2"/>
  <c r="S76" i="2"/>
  <c r="O76" i="2"/>
  <c r="N76" i="2"/>
  <c r="M76" i="2"/>
  <c r="I76" i="2"/>
  <c r="H76" i="2"/>
  <c r="G76" i="2"/>
  <c r="AA75" i="2"/>
  <c r="Z75" i="2"/>
  <c r="Y75" i="2"/>
  <c r="U75" i="2"/>
  <c r="T75" i="2"/>
  <c r="S75" i="2"/>
  <c r="O75" i="2"/>
  <c r="N75" i="2"/>
  <c r="M75" i="2"/>
  <c r="I75" i="2"/>
  <c r="H75" i="2"/>
  <c r="G75" i="2"/>
  <c r="AA74" i="2"/>
  <c r="Z74" i="2"/>
  <c r="Y74" i="2"/>
  <c r="U74" i="2"/>
  <c r="T74" i="2"/>
  <c r="S74" i="2"/>
  <c r="O74" i="2"/>
  <c r="N74" i="2"/>
  <c r="M74" i="2"/>
  <c r="I74" i="2"/>
  <c r="H74" i="2"/>
  <c r="G74" i="2"/>
  <c r="AA73" i="2"/>
  <c r="Z73" i="2"/>
  <c r="Y73" i="2"/>
  <c r="U73" i="2"/>
  <c r="T73" i="2"/>
  <c r="S73" i="2"/>
  <c r="O73" i="2"/>
  <c r="N73" i="2"/>
  <c r="M73" i="2"/>
  <c r="I73" i="2"/>
  <c r="H73" i="2"/>
  <c r="G73" i="2"/>
  <c r="AA72" i="2"/>
  <c r="Z72" i="2"/>
  <c r="Y72" i="2"/>
  <c r="U72" i="2"/>
  <c r="T72" i="2"/>
  <c r="S72" i="2"/>
  <c r="O72" i="2"/>
  <c r="N72" i="2"/>
  <c r="M72" i="2"/>
  <c r="I72" i="2"/>
  <c r="H72" i="2"/>
  <c r="G72" i="2"/>
  <c r="AA71" i="2"/>
  <c r="Z71" i="2"/>
  <c r="Y71" i="2"/>
  <c r="U71" i="2"/>
  <c r="T71" i="2"/>
  <c r="S71" i="2"/>
  <c r="O71" i="2"/>
  <c r="N71" i="2"/>
  <c r="M71" i="2"/>
  <c r="I71" i="2"/>
  <c r="H71" i="2"/>
  <c r="G71" i="2"/>
  <c r="AA70" i="2"/>
  <c r="Z70" i="2"/>
  <c r="Y70" i="2"/>
  <c r="U70" i="2"/>
  <c r="T70" i="2"/>
  <c r="S70" i="2"/>
  <c r="O70" i="2"/>
  <c r="N70" i="2"/>
  <c r="M70" i="2"/>
  <c r="I70" i="2"/>
  <c r="H70" i="2"/>
  <c r="G70" i="2"/>
  <c r="AA69" i="2"/>
  <c r="Z69" i="2"/>
  <c r="Y69" i="2"/>
  <c r="U69" i="2"/>
  <c r="T69" i="2"/>
  <c r="S69" i="2"/>
  <c r="O69" i="2"/>
  <c r="N69" i="2"/>
  <c r="M69" i="2"/>
  <c r="I69" i="2"/>
  <c r="H69" i="2"/>
  <c r="G69" i="2"/>
  <c r="AA68" i="2"/>
  <c r="Z68" i="2"/>
  <c r="Y68" i="2"/>
  <c r="U68" i="2"/>
  <c r="T68" i="2"/>
  <c r="S68" i="2"/>
  <c r="O68" i="2"/>
  <c r="N68" i="2"/>
  <c r="M68" i="2"/>
  <c r="I68" i="2"/>
  <c r="H68" i="2"/>
  <c r="G68" i="2"/>
  <c r="AA67" i="2"/>
  <c r="Z67" i="2"/>
  <c r="Y67" i="2"/>
  <c r="U67" i="2"/>
  <c r="T67" i="2"/>
  <c r="S67" i="2"/>
  <c r="O67" i="2"/>
  <c r="N67" i="2"/>
  <c r="M67" i="2"/>
  <c r="I67" i="2"/>
  <c r="H67" i="2"/>
  <c r="G67" i="2"/>
  <c r="AA66" i="2"/>
  <c r="Z66" i="2"/>
  <c r="Y66" i="2"/>
  <c r="U66" i="2"/>
  <c r="T66" i="2"/>
  <c r="S66" i="2"/>
  <c r="O66" i="2"/>
  <c r="N66" i="2"/>
  <c r="M66" i="2"/>
  <c r="I66" i="2"/>
  <c r="H66" i="2"/>
  <c r="G66" i="2"/>
  <c r="AA65" i="2"/>
  <c r="Z65" i="2"/>
  <c r="Y65" i="2"/>
  <c r="U65" i="2"/>
  <c r="T65" i="2"/>
  <c r="S65" i="2"/>
  <c r="O65" i="2"/>
  <c r="N65" i="2"/>
  <c r="M65" i="2"/>
  <c r="I65" i="2"/>
  <c r="H65" i="2"/>
  <c r="G65" i="2"/>
  <c r="AA64" i="2"/>
  <c r="Z64" i="2"/>
  <c r="Y64" i="2"/>
  <c r="U64" i="2"/>
  <c r="T64" i="2"/>
  <c r="S64" i="2"/>
  <c r="O64" i="2"/>
  <c r="N64" i="2"/>
  <c r="M64" i="2"/>
  <c r="I64" i="2"/>
  <c r="H64" i="2"/>
  <c r="G64" i="2"/>
  <c r="AA63" i="2"/>
  <c r="Z63" i="2"/>
  <c r="Y63" i="2"/>
  <c r="U63" i="2"/>
  <c r="T63" i="2"/>
  <c r="S63" i="2"/>
  <c r="O63" i="2"/>
  <c r="N63" i="2"/>
  <c r="M63" i="2"/>
  <c r="I63" i="2"/>
  <c r="H63" i="2"/>
  <c r="G63" i="2"/>
  <c r="AA62" i="2"/>
  <c r="Z62" i="2"/>
  <c r="Y62" i="2"/>
  <c r="U62" i="2"/>
  <c r="T62" i="2"/>
  <c r="S62" i="2"/>
  <c r="O62" i="2"/>
  <c r="N62" i="2"/>
  <c r="M62" i="2"/>
  <c r="I62" i="2"/>
  <c r="H62" i="2"/>
  <c r="G62" i="2"/>
  <c r="AA61" i="2"/>
  <c r="Z61" i="2"/>
  <c r="Y61" i="2"/>
  <c r="U61" i="2"/>
  <c r="T61" i="2"/>
  <c r="S61" i="2"/>
  <c r="O61" i="2"/>
  <c r="N61" i="2"/>
  <c r="M61" i="2"/>
  <c r="I61" i="2"/>
  <c r="H61" i="2"/>
  <c r="G61" i="2"/>
  <c r="AA60" i="2"/>
  <c r="Z60" i="2"/>
  <c r="Y60" i="2"/>
  <c r="U60" i="2"/>
  <c r="T60" i="2"/>
  <c r="S60" i="2"/>
  <c r="O60" i="2"/>
  <c r="N60" i="2"/>
  <c r="M60" i="2"/>
  <c r="I60" i="2"/>
  <c r="H60" i="2"/>
  <c r="G60" i="2"/>
  <c r="AA59" i="2"/>
  <c r="Z59" i="2"/>
  <c r="Y59" i="2"/>
  <c r="U59" i="2"/>
  <c r="T59" i="2"/>
  <c r="S59" i="2"/>
  <c r="O59" i="2"/>
  <c r="N59" i="2"/>
  <c r="M59" i="2"/>
  <c r="I59" i="2"/>
  <c r="H59" i="2"/>
  <c r="G59" i="2"/>
  <c r="AA58" i="2"/>
  <c r="Z58" i="2"/>
  <c r="Y58" i="2"/>
  <c r="U58" i="2"/>
  <c r="T58" i="2"/>
  <c r="S58" i="2"/>
  <c r="O58" i="2"/>
  <c r="N58" i="2"/>
  <c r="M58" i="2"/>
  <c r="I58" i="2"/>
  <c r="H58" i="2"/>
  <c r="G58" i="2"/>
  <c r="AA57" i="2"/>
  <c r="Z57" i="2"/>
  <c r="Y57" i="2"/>
  <c r="U57" i="2"/>
  <c r="T57" i="2"/>
  <c r="S57" i="2"/>
  <c r="O57" i="2"/>
  <c r="N57" i="2"/>
  <c r="M57" i="2"/>
  <c r="I57" i="2"/>
  <c r="H57" i="2"/>
  <c r="G57" i="2"/>
  <c r="AA56" i="2"/>
  <c r="Z56" i="2"/>
  <c r="Y56" i="2"/>
  <c r="U56" i="2"/>
  <c r="T56" i="2"/>
  <c r="S56" i="2"/>
  <c r="O56" i="2"/>
  <c r="N56" i="2"/>
  <c r="M56" i="2"/>
  <c r="I56" i="2"/>
  <c r="H56" i="2"/>
  <c r="G56" i="2"/>
  <c r="AA55" i="2"/>
  <c r="Z55" i="2"/>
  <c r="Y55" i="2"/>
  <c r="U55" i="2"/>
  <c r="T55" i="2"/>
  <c r="S55" i="2"/>
  <c r="O55" i="2"/>
  <c r="N55" i="2"/>
  <c r="M55" i="2"/>
  <c r="I55" i="2"/>
  <c r="H55" i="2"/>
  <c r="G55" i="2"/>
  <c r="AA54" i="2"/>
  <c r="Z54" i="2"/>
  <c r="Y54" i="2"/>
  <c r="U54" i="2"/>
  <c r="T54" i="2"/>
  <c r="S54" i="2"/>
  <c r="O54" i="2"/>
  <c r="N54" i="2"/>
  <c r="M54" i="2"/>
  <c r="I54" i="2"/>
  <c r="H54" i="2"/>
  <c r="G54" i="2"/>
  <c r="AA53" i="2"/>
  <c r="Z53" i="2"/>
  <c r="Y53" i="2"/>
  <c r="U53" i="2"/>
  <c r="T53" i="2"/>
  <c r="S53" i="2"/>
  <c r="O53" i="2"/>
  <c r="N53" i="2"/>
  <c r="M53" i="2"/>
  <c r="I53" i="2"/>
  <c r="H53" i="2"/>
  <c r="G53" i="2"/>
  <c r="AA52" i="2"/>
  <c r="Z52" i="2"/>
  <c r="Y52" i="2"/>
  <c r="U52" i="2"/>
  <c r="T52" i="2"/>
  <c r="S52" i="2"/>
  <c r="O52" i="2"/>
  <c r="N52" i="2"/>
  <c r="M52" i="2"/>
  <c r="I52" i="2"/>
  <c r="H52" i="2"/>
  <c r="G52" i="2"/>
  <c r="AA51" i="2"/>
  <c r="Z51" i="2"/>
  <c r="Y51" i="2"/>
  <c r="U51" i="2"/>
  <c r="T51" i="2"/>
  <c r="S51" i="2"/>
  <c r="O51" i="2"/>
  <c r="N51" i="2"/>
  <c r="M51" i="2"/>
  <c r="I51" i="2"/>
  <c r="H51" i="2"/>
  <c r="G51" i="2"/>
  <c r="AA50" i="2"/>
  <c r="Z50" i="2"/>
  <c r="Y50" i="2"/>
  <c r="U50" i="2"/>
  <c r="T50" i="2"/>
  <c r="S50" i="2"/>
  <c r="O50" i="2"/>
  <c r="N50" i="2"/>
  <c r="M50" i="2"/>
  <c r="I50" i="2"/>
  <c r="H50" i="2"/>
  <c r="G50" i="2"/>
  <c r="AA49" i="2"/>
  <c r="Z49" i="2"/>
  <c r="Y49" i="2"/>
  <c r="U49" i="2"/>
  <c r="T49" i="2"/>
  <c r="S49" i="2"/>
  <c r="O49" i="2"/>
  <c r="N49" i="2"/>
  <c r="M49" i="2"/>
  <c r="I49" i="2"/>
  <c r="H49" i="2"/>
  <c r="G49" i="2"/>
  <c r="AA48" i="2"/>
  <c r="Z48" i="2"/>
  <c r="Y48" i="2"/>
  <c r="U48" i="2"/>
  <c r="T48" i="2"/>
  <c r="S48" i="2"/>
  <c r="O48" i="2"/>
  <c r="N48" i="2"/>
  <c r="M48" i="2"/>
  <c r="I48" i="2"/>
  <c r="H48" i="2"/>
  <c r="G48" i="2"/>
  <c r="AA47" i="2"/>
  <c r="Z47" i="2"/>
  <c r="Y47" i="2"/>
  <c r="U47" i="2"/>
  <c r="T47" i="2"/>
  <c r="S47" i="2"/>
  <c r="O47" i="2"/>
  <c r="N47" i="2"/>
  <c r="M47" i="2"/>
  <c r="I47" i="2"/>
  <c r="H47" i="2"/>
  <c r="G47" i="2"/>
  <c r="AA46" i="2"/>
  <c r="Z46" i="2"/>
  <c r="Y46" i="2"/>
  <c r="U46" i="2"/>
  <c r="T46" i="2"/>
  <c r="S46" i="2"/>
  <c r="O46" i="2"/>
  <c r="N46" i="2"/>
  <c r="M46" i="2"/>
  <c r="I46" i="2"/>
  <c r="H46" i="2"/>
  <c r="G46" i="2"/>
  <c r="AA45" i="2"/>
  <c r="Z45" i="2"/>
  <c r="Y45" i="2"/>
  <c r="U45" i="2"/>
  <c r="T45" i="2"/>
  <c r="S45" i="2"/>
  <c r="O45" i="2"/>
  <c r="N45" i="2"/>
  <c r="M45" i="2"/>
  <c r="I45" i="2"/>
  <c r="H45" i="2"/>
  <c r="G45" i="2"/>
  <c r="AA44" i="2"/>
  <c r="Z44" i="2"/>
  <c r="Y44" i="2"/>
  <c r="U44" i="2"/>
  <c r="T44" i="2"/>
  <c r="S44" i="2"/>
  <c r="O44" i="2"/>
  <c r="N44" i="2"/>
  <c r="M44" i="2"/>
  <c r="I44" i="2"/>
  <c r="H44" i="2"/>
  <c r="G44" i="2"/>
  <c r="AA43" i="2"/>
  <c r="Z43" i="2"/>
  <c r="Y43" i="2"/>
  <c r="U43" i="2"/>
  <c r="T43" i="2"/>
  <c r="S43" i="2"/>
  <c r="O43" i="2"/>
  <c r="N43" i="2"/>
  <c r="M43" i="2"/>
  <c r="I43" i="2"/>
  <c r="H43" i="2"/>
  <c r="G43" i="2"/>
  <c r="AA42" i="2"/>
  <c r="Z42" i="2"/>
  <c r="Y42" i="2"/>
  <c r="U42" i="2"/>
  <c r="T42" i="2"/>
  <c r="S42" i="2"/>
  <c r="O42" i="2"/>
  <c r="N42" i="2"/>
  <c r="M42" i="2"/>
  <c r="I42" i="2"/>
  <c r="H42" i="2"/>
  <c r="G42" i="2"/>
  <c r="AA41" i="2"/>
  <c r="Z41" i="2"/>
  <c r="Y41" i="2"/>
  <c r="U41" i="2"/>
  <c r="T41" i="2"/>
  <c r="S41" i="2"/>
  <c r="O41" i="2"/>
  <c r="N41" i="2"/>
  <c r="M41" i="2"/>
  <c r="I41" i="2"/>
  <c r="H41" i="2"/>
  <c r="G41" i="2"/>
  <c r="AA40" i="2"/>
  <c r="Z40" i="2"/>
  <c r="Y40" i="2"/>
  <c r="U40" i="2"/>
  <c r="T40" i="2"/>
  <c r="S40" i="2"/>
  <c r="O40" i="2"/>
  <c r="N40" i="2"/>
  <c r="M40" i="2"/>
  <c r="I40" i="2"/>
  <c r="H40" i="2"/>
  <c r="G40" i="2"/>
  <c r="AA39" i="2"/>
  <c r="Z39" i="2"/>
  <c r="Y39" i="2"/>
  <c r="U39" i="2"/>
  <c r="T39" i="2"/>
  <c r="S39" i="2"/>
  <c r="O39" i="2"/>
  <c r="N39" i="2"/>
  <c r="M39" i="2"/>
  <c r="I39" i="2"/>
  <c r="H39" i="2"/>
  <c r="G39" i="2"/>
  <c r="AA38" i="2"/>
  <c r="Z38" i="2"/>
  <c r="Y38" i="2"/>
  <c r="U38" i="2"/>
  <c r="T38" i="2"/>
  <c r="S38" i="2"/>
  <c r="O38" i="2"/>
  <c r="N38" i="2"/>
  <c r="M38" i="2"/>
  <c r="I38" i="2"/>
  <c r="H38" i="2"/>
  <c r="G38" i="2"/>
  <c r="AA37" i="2"/>
  <c r="Z37" i="2"/>
  <c r="Y37" i="2"/>
  <c r="U37" i="2"/>
  <c r="T37" i="2"/>
  <c r="S37" i="2"/>
  <c r="O37" i="2"/>
  <c r="N37" i="2"/>
  <c r="M37" i="2"/>
  <c r="I37" i="2"/>
  <c r="H37" i="2"/>
  <c r="G37" i="2"/>
  <c r="AA36" i="2"/>
  <c r="Z36" i="2"/>
  <c r="Y36" i="2"/>
  <c r="U36" i="2"/>
  <c r="T36" i="2"/>
  <c r="S36" i="2"/>
  <c r="O36" i="2"/>
  <c r="N36" i="2"/>
  <c r="M36" i="2"/>
  <c r="I36" i="2"/>
  <c r="H36" i="2"/>
  <c r="G36" i="2"/>
  <c r="AA35" i="2"/>
  <c r="Z35" i="2"/>
  <c r="Y35" i="2"/>
  <c r="U35" i="2"/>
  <c r="T35" i="2"/>
  <c r="S35" i="2"/>
  <c r="O35" i="2"/>
  <c r="N35" i="2"/>
  <c r="M35" i="2"/>
  <c r="I35" i="2"/>
  <c r="H35" i="2"/>
  <c r="G35" i="2"/>
  <c r="AA34" i="2"/>
  <c r="Z34" i="2"/>
  <c r="Y34" i="2"/>
  <c r="U34" i="2"/>
  <c r="T34" i="2"/>
  <c r="S34" i="2"/>
  <c r="O34" i="2"/>
  <c r="N34" i="2"/>
  <c r="M34" i="2"/>
  <c r="I34" i="2"/>
  <c r="H34" i="2"/>
  <c r="G34" i="2"/>
  <c r="AA33" i="2"/>
  <c r="Z33" i="2"/>
  <c r="Y33" i="2"/>
  <c r="U33" i="2"/>
  <c r="T33" i="2"/>
  <c r="S33" i="2"/>
  <c r="O33" i="2"/>
  <c r="N33" i="2"/>
  <c r="M33" i="2"/>
  <c r="I33" i="2"/>
  <c r="H33" i="2"/>
  <c r="G33" i="2"/>
  <c r="AA32" i="2"/>
  <c r="Z32" i="2"/>
  <c r="Y32" i="2"/>
  <c r="U32" i="2"/>
  <c r="T32" i="2"/>
  <c r="S32" i="2"/>
  <c r="O32" i="2"/>
  <c r="N32" i="2"/>
  <c r="M32" i="2"/>
  <c r="I32" i="2"/>
  <c r="H32" i="2"/>
  <c r="G32" i="2"/>
  <c r="AA31" i="2"/>
  <c r="Z31" i="2"/>
  <c r="Y31" i="2"/>
  <c r="U31" i="2"/>
  <c r="T31" i="2"/>
  <c r="S31" i="2"/>
  <c r="O31" i="2"/>
  <c r="N31" i="2"/>
  <c r="M31" i="2"/>
  <c r="I31" i="2"/>
  <c r="H31" i="2"/>
  <c r="G31" i="2"/>
  <c r="AA30" i="2"/>
  <c r="Z30" i="2"/>
  <c r="Y30" i="2"/>
  <c r="U30" i="2"/>
  <c r="T30" i="2"/>
  <c r="S30" i="2"/>
  <c r="O30" i="2"/>
  <c r="N30" i="2"/>
  <c r="M30" i="2"/>
  <c r="I30" i="2"/>
  <c r="H30" i="2"/>
  <c r="G30" i="2"/>
  <c r="AA29" i="2"/>
  <c r="Z29" i="2"/>
  <c r="Y29" i="2"/>
  <c r="U29" i="2"/>
  <c r="T29" i="2"/>
  <c r="S29" i="2"/>
  <c r="O29" i="2"/>
  <c r="N29" i="2"/>
  <c r="M29" i="2"/>
  <c r="I29" i="2"/>
  <c r="H29" i="2"/>
  <c r="G29" i="2"/>
  <c r="AA28" i="2"/>
  <c r="Z28" i="2"/>
  <c r="Y28" i="2"/>
  <c r="U28" i="2"/>
  <c r="T28" i="2"/>
  <c r="S28" i="2"/>
  <c r="O28" i="2"/>
  <c r="N28" i="2"/>
  <c r="M28" i="2"/>
  <c r="I28" i="2"/>
  <c r="H28" i="2"/>
  <c r="G28" i="2"/>
  <c r="AA27" i="2"/>
  <c r="Z27" i="2"/>
  <c r="Y27" i="2"/>
  <c r="U27" i="2"/>
  <c r="T27" i="2"/>
  <c r="S27" i="2"/>
  <c r="O27" i="2"/>
  <c r="N27" i="2"/>
  <c r="M27" i="2"/>
  <c r="I27" i="2"/>
  <c r="H27" i="2"/>
  <c r="G27" i="2"/>
  <c r="AA26" i="2"/>
  <c r="Z26" i="2"/>
  <c r="Y26" i="2"/>
  <c r="U26" i="2"/>
  <c r="T26" i="2"/>
  <c r="S26" i="2"/>
  <c r="O26" i="2"/>
  <c r="N26" i="2"/>
  <c r="M26" i="2"/>
  <c r="I26" i="2"/>
  <c r="H26" i="2"/>
  <c r="G26" i="2"/>
  <c r="AA25" i="2"/>
  <c r="Z25" i="2"/>
  <c r="Y25" i="2"/>
  <c r="U25" i="2"/>
  <c r="T25" i="2"/>
  <c r="S25" i="2"/>
  <c r="O25" i="2"/>
  <c r="N25" i="2"/>
  <c r="M25" i="2"/>
  <c r="I25" i="2"/>
  <c r="H25" i="2"/>
  <c r="G25" i="2"/>
  <c r="AA24" i="2"/>
  <c r="Z24" i="2"/>
  <c r="Y24" i="2"/>
  <c r="U24" i="2"/>
  <c r="T24" i="2"/>
  <c r="S24" i="2"/>
  <c r="O24" i="2"/>
  <c r="N24" i="2"/>
  <c r="M24" i="2"/>
  <c r="I24" i="2"/>
  <c r="H24" i="2"/>
  <c r="G24" i="2"/>
  <c r="AA23" i="2"/>
  <c r="Z23" i="2"/>
  <c r="Y23" i="2"/>
  <c r="U23" i="2"/>
  <c r="T23" i="2"/>
  <c r="S23" i="2"/>
  <c r="O23" i="2"/>
  <c r="N23" i="2"/>
  <c r="M23" i="2"/>
  <c r="I23" i="2"/>
  <c r="H23" i="2"/>
  <c r="G23" i="2"/>
  <c r="AA22" i="2"/>
  <c r="Z22" i="2"/>
  <c r="Y22" i="2"/>
  <c r="U22" i="2"/>
  <c r="T22" i="2"/>
  <c r="S22" i="2"/>
  <c r="O22" i="2"/>
  <c r="N22" i="2"/>
  <c r="M22" i="2"/>
  <c r="I22" i="2"/>
  <c r="H22" i="2"/>
  <c r="G22" i="2"/>
  <c r="AA21" i="2"/>
  <c r="Z21" i="2"/>
  <c r="Y21" i="2"/>
  <c r="U21" i="2"/>
  <c r="T21" i="2"/>
  <c r="S21" i="2"/>
  <c r="O21" i="2"/>
  <c r="N21" i="2"/>
  <c r="M21" i="2"/>
  <c r="I21" i="2"/>
  <c r="H21" i="2"/>
  <c r="G21" i="2"/>
  <c r="AA20" i="2"/>
  <c r="Z20" i="2"/>
  <c r="Y20" i="2"/>
  <c r="U20" i="2"/>
  <c r="T20" i="2"/>
  <c r="S20" i="2"/>
  <c r="O20" i="2"/>
  <c r="N20" i="2"/>
  <c r="M20" i="2"/>
  <c r="I20" i="2"/>
  <c r="H20" i="2"/>
  <c r="G20" i="2"/>
  <c r="AA19" i="2"/>
  <c r="Z19" i="2"/>
  <c r="Y19" i="2"/>
  <c r="U19" i="2"/>
  <c r="T19" i="2"/>
  <c r="S19" i="2"/>
  <c r="O19" i="2"/>
  <c r="N19" i="2"/>
  <c r="M19" i="2"/>
  <c r="I19" i="2"/>
  <c r="H19" i="2"/>
  <c r="G19" i="2"/>
  <c r="AA18" i="2"/>
  <c r="Z18" i="2"/>
  <c r="Y18" i="2"/>
  <c r="U18" i="2"/>
  <c r="T18" i="2"/>
  <c r="S18" i="2"/>
  <c r="O18" i="2"/>
  <c r="N18" i="2"/>
  <c r="M18" i="2"/>
  <c r="I18" i="2"/>
  <c r="H18" i="2"/>
  <c r="G18" i="2"/>
  <c r="AA17" i="2"/>
  <c r="Z17" i="2"/>
  <c r="Y17" i="2"/>
  <c r="U17" i="2"/>
  <c r="T17" i="2"/>
  <c r="S17" i="2"/>
  <c r="O17" i="2"/>
  <c r="N17" i="2"/>
  <c r="M17" i="2"/>
  <c r="I17" i="2"/>
  <c r="H17" i="2"/>
  <c r="G17" i="2"/>
  <c r="AA16" i="2"/>
  <c r="Z16" i="2"/>
  <c r="Y16" i="2"/>
  <c r="U16" i="2"/>
  <c r="T16" i="2"/>
  <c r="S16" i="2"/>
  <c r="O16" i="2"/>
  <c r="N16" i="2"/>
  <c r="M16" i="2"/>
  <c r="I16" i="2"/>
  <c r="H16" i="2"/>
  <c r="G16" i="2"/>
  <c r="AA15" i="2"/>
  <c r="Z15" i="2"/>
  <c r="Y15" i="2"/>
  <c r="U15" i="2"/>
  <c r="T15" i="2"/>
  <c r="S15" i="2"/>
  <c r="O15" i="2"/>
  <c r="N15" i="2"/>
  <c r="M15" i="2"/>
  <c r="I15" i="2"/>
  <c r="H15" i="2"/>
  <c r="G15" i="2"/>
  <c r="AA14" i="2"/>
  <c r="Z14" i="2"/>
  <c r="Y14" i="2"/>
  <c r="U14" i="2"/>
  <c r="T14" i="2"/>
  <c r="S14" i="2"/>
  <c r="O14" i="2"/>
  <c r="N14" i="2"/>
  <c r="M14" i="2"/>
  <c r="I14" i="2"/>
  <c r="H14" i="2"/>
  <c r="G14" i="2"/>
  <c r="AA13" i="2"/>
  <c r="Z13" i="2"/>
  <c r="Y13" i="2"/>
  <c r="U13" i="2"/>
  <c r="T13" i="2"/>
  <c r="S13" i="2"/>
  <c r="O13" i="2"/>
  <c r="N13" i="2"/>
  <c r="M13" i="2"/>
  <c r="I13" i="2"/>
  <c r="H13" i="2"/>
  <c r="G13" i="2"/>
  <c r="AA12" i="2"/>
  <c r="Z12" i="2"/>
  <c r="Y12" i="2"/>
  <c r="U12" i="2"/>
  <c r="T12" i="2"/>
  <c r="S12" i="2"/>
  <c r="O12" i="2"/>
  <c r="N12" i="2"/>
  <c r="M12" i="2"/>
  <c r="I12" i="2"/>
  <c r="H12" i="2"/>
  <c r="G12" i="2"/>
  <c r="AA11" i="2"/>
  <c r="Z11" i="2"/>
  <c r="Y11" i="2"/>
  <c r="U11" i="2"/>
  <c r="T11" i="2"/>
  <c r="S11" i="2"/>
  <c r="O11" i="2"/>
  <c r="N11" i="2"/>
  <c r="M11" i="2"/>
  <c r="I11" i="2"/>
  <c r="H11" i="2"/>
  <c r="G11" i="2"/>
  <c r="AA10" i="2"/>
  <c r="Z10" i="2"/>
  <c r="Y10" i="2"/>
  <c r="U10" i="2"/>
  <c r="T10" i="2"/>
  <c r="S10" i="2"/>
  <c r="O10" i="2"/>
  <c r="N10" i="2"/>
  <c r="M10" i="2"/>
  <c r="I10" i="2"/>
  <c r="H10" i="2"/>
  <c r="G10" i="2"/>
  <c r="AA9" i="2"/>
  <c r="Z9" i="2"/>
  <c r="Y9" i="2"/>
  <c r="U9" i="2"/>
  <c r="T9" i="2"/>
  <c r="S9" i="2"/>
  <c r="O9" i="2"/>
  <c r="N9" i="2"/>
  <c r="M9" i="2"/>
  <c r="I9" i="2"/>
  <c r="H9" i="2"/>
  <c r="G9" i="2"/>
  <c r="AA8" i="2"/>
  <c r="Z8" i="2"/>
  <c r="Y8" i="2"/>
  <c r="U8" i="2"/>
  <c r="T8" i="2"/>
  <c r="S8" i="2"/>
  <c r="O8" i="2"/>
  <c r="N8" i="2"/>
  <c r="M8" i="2"/>
  <c r="I8" i="2"/>
  <c r="H8" i="2"/>
  <c r="G8" i="2"/>
  <c r="AA7" i="2"/>
  <c r="Z7" i="2"/>
  <c r="Y7" i="2"/>
  <c r="U7" i="2"/>
  <c r="T7" i="2"/>
  <c r="S7" i="2"/>
  <c r="O7" i="2"/>
  <c r="N7" i="2"/>
  <c r="M7" i="2"/>
  <c r="I7" i="2"/>
  <c r="H7" i="2"/>
  <c r="G7" i="2"/>
  <c r="AA6" i="2"/>
  <c r="Z6" i="2"/>
  <c r="Y6" i="2"/>
  <c r="U6" i="2"/>
  <c r="T6" i="2"/>
  <c r="S6" i="2"/>
  <c r="O6" i="2"/>
  <c r="N6" i="2"/>
  <c r="M6" i="2"/>
  <c r="I6" i="2"/>
  <c r="H6" i="2"/>
  <c r="G6" i="2"/>
  <c r="AA5" i="2"/>
  <c r="Z5" i="2"/>
  <c r="Y5" i="2"/>
  <c r="U5" i="2"/>
  <c r="T5" i="2"/>
  <c r="S5" i="2"/>
  <c r="O5" i="2"/>
  <c r="N5" i="2"/>
  <c r="M5" i="2"/>
  <c r="I5" i="2"/>
  <c r="H5" i="2"/>
  <c r="G5" i="2"/>
  <c r="AA4" i="2"/>
  <c r="Z4" i="2"/>
  <c r="Y4" i="2"/>
  <c r="U4" i="2"/>
  <c r="T4" i="2"/>
  <c r="S4" i="2"/>
  <c r="O4" i="2"/>
  <c r="N4" i="2"/>
  <c r="M4" i="2"/>
  <c r="I4" i="2"/>
  <c r="H4" i="2"/>
  <c r="G4" i="2"/>
  <c r="AA3" i="2"/>
  <c r="Z3" i="2"/>
  <c r="Y3" i="2"/>
  <c r="U3" i="2"/>
  <c r="T3" i="2"/>
  <c r="S3" i="2"/>
  <c r="O3" i="2"/>
  <c r="N3" i="2"/>
  <c r="M3" i="2"/>
  <c r="I3" i="2"/>
  <c r="H3" i="2"/>
  <c r="G3" i="2"/>
  <c r="AA86" i="1"/>
  <c r="Z86" i="1"/>
  <c r="Y86" i="1"/>
  <c r="U86" i="1"/>
  <c r="T86" i="1"/>
  <c r="S86" i="1"/>
  <c r="O86" i="1"/>
  <c r="N86" i="1"/>
  <c r="M86" i="1"/>
  <c r="I86" i="1"/>
  <c r="H86" i="1"/>
  <c r="G86" i="1"/>
  <c r="AA83" i="1"/>
  <c r="Z83" i="1"/>
  <c r="Y83" i="1"/>
  <c r="U83" i="1"/>
  <c r="T83" i="1"/>
  <c r="S83" i="1"/>
  <c r="O83" i="1"/>
  <c r="N83" i="1"/>
  <c r="M83" i="1"/>
  <c r="I83" i="1"/>
  <c r="H83" i="1"/>
  <c r="G83" i="1"/>
  <c r="AA82" i="1"/>
  <c r="Z82" i="1"/>
  <c r="Y82" i="1"/>
  <c r="U82" i="1"/>
  <c r="T82" i="1"/>
  <c r="S82" i="1"/>
  <c r="O82" i="1"/>
  <c r="N82" i="1"/>
  <c r="M82" i="1"/>
  <c r="I82" i="1"/>
  <c r="H82" i="1"/>
  <c r="G82" i="1"/>
  <c r="AA81" i="1"/>
  <c r="Z81" i="1"/>
  <c r="Y81" i="1"/>
  <c r="U81" i="1"/>
  <c r="T81" i="1"/>
  <c r="S81" i="1"/>
  <c r="O81" i="1"/>
  <c r="N81" i="1"/>
  <c r="M81" i="1"/>
  <c r="I81" i="1"/>
  <c r="H81" i="1"/>
  <c r="G81" i="1"/>
  <c r="AA80" i="1"/>
  <c r="Z80" i="1"/>
  <c r="Y80" i="1"/>
  <c r="U80" i="1"/>
  <c r="T80" i="1"/>
  <c r="S80" i="1"/>
  <c r="O80" i="1"/>
  <c r="N80" i="1"/>
  <c r="M80" i="1"/>
  <c r="I80" i="1"/>
  <c r="H80" i="1"/>
  <c r="G80" i="1"/>
  <c r="AA79" i="1"/>
  <c r="Z79" i="1"/>
  <c r="Y79" i="1"/>
  <c r="U79" i="1"/>
  <c r="T79" i="1"/>
  <c r="S79" i="1"/>
  <c r="O79" i="1"/>
  <c r="N79" i="1"/>
  <c r="M79" i="1"/>
  <c r="I79" i="1"/>
  <c r="H79" i="1"/>
  <c r="G79" i="1"/>
  <c r="AA78" i="1"/>
  <c r="Z78" i="1"/>
  <c r="Y78" i="1"/>
  <c r="U78" i="1"/>
  <c r="T78" i="1"/>
  <c r="S78" i="1"/>
  <c r="O78" i="1"/>
  <c r="N78" i="1"/>
  <c r="M78" i="1"/>
  <c r="I78" i="1"/>
  <c r="H78" i="1"/>
  <c r="G78" i="1"/>
  <c r="AA77" i="1"/>
  <c r="Z77" i="1"/>
  <c r="Y77" i="1"/>
  <c r="U77" i="1"/>
  <c r="T77" i="1"/>
  <c r="S77" i="1"/>
  <c r="O77" i="1"/>
  <c r="N77" i="1"/>
  <c r="M77" i="1"/>
  <c r="I77" i="1"/>
  <c r="H77" i="1"/>
  <c r="G77" i="1"/>
  <c r="AA76" i="1"/>
  <c r="Z76" i="1"/>
  <c r="Y76" i="1"/>
  <c r="U76" i="1"/>
  <c r="T76" i="1"/>
  <c r="S76" i="1"/>
  <c r="O76" i="1"/>
  <c r="N76" i="1"/>
  <c r="M76" i="1"/>
  <c r="I76" i="1"/>
  <c r="H76" i="1"/>
  <c r="G76" i="1"/>
  <c r="AA75" i="1"/>
  <c r="Z75" i="1"/>
  <c r="Y75" i="1"/>
  <c r="U75" i="1"/>
  <c r="T75" i="1"/>
  <c r="S75" i="1"/>
  <c r="O75" i="1"/>
  <c r="N75" i="1"/>
  <c r="M75" i="1"/>
  <c r="I75" i="1"/>
  <c r="H75" i="1"/>
  <c r="G75" i="1"/>
  <c r="AA74" i="1"/>
  <c r="Z74" i="1"/>
  <c r="Y74" i="1"/>
  <c r="U74" i="1"/>
  <c r="T74" i="1"/>
  <c r="S74" i="1"/>
  <c r="O74" i="1"/>
  <c r="N74" i="1"/>
  <c r="M74" i="1"/>
  <c r="I74" i="1"/>
  <c r="H74" i="1"/>
  <c r="G74" i="1"/>
  <c r="AA73" i="1"/>
  <c r="Z73" i="1"/>
  <c r="Y73" i="1"/>
  <c r="U73" i="1"/>
  <c r="T73" i="1"/>
  <c r="S73" i="1"/>
  <c r="O73" i="1"/>
  <c r="N73" i="1"/>
  <c r="M73" i="1"/>
  <c r="I73" i="1"/>
  <c r="H73" i="1"/>
  <c r="G73" i="1"/>
  <c r="AA72" i="1"/>
  <c r="Z72" i="1"/>
  <c r="Y72" i="1"/>
  <c r="U72" i="1"/>
  <c r="T72" i="1"/>
  <c r="S72" i="1"/>
  <c r="O72" i="1"/>
  <c r="N72" i="1"/>
  <c r="M72" i="1"/>
  <c r="I72" i="1"/>
  <c r="H72" i="1"/>
  <c r="G72" i="1"/>
  <c r="AA71" i="1"/>
  <c r="Z71" i="1"/>
  <c r="Y71" i="1"/>
  <c r="U71" i="1"/>
  <c r="T71" i="1"/>
  <c r="S71" i="1"/>
  <c r="O71" i="1"/>
  <c r="N71" i="1"/>
  <c r="M71" i="1"/>
  <c r="I71" i="1"/>
  <c r="H71" i="1"/>
  <c r="G71" i="1"/>
  <c r="AA70" i="1"/>
  <c r="Z70" i="1"/>
  <c r="Y70" i="1"/>
  <c r="U70" i="1"/>
  <c r="T70" i="1"/>
  <c r="S70" i="1"/>
  <c r="O70" i="1"/>
  <c r="N70" i="1"/>
  <c r="M70" i="1"/>
  <c r="I70" i="1"/>
  <c r="H70" i="1"/>
  <c r="G70" i="1"/>
  <c r="AA69" i="1"/>
  <c r="Z69" i="1"/>
  <c r="Y69" i="1"/>
  <c r="U69" i="1"/>
  <c r="T69" i="1"/>
  <c r="S69" i="1"/>
  <c r="O69" i="1"/>
  <c r="N69" i="1"/>
  <c r="M69" i="1"/>
  <c r="I69" i="1"/>
  <c r="H69" i="1"/>
  <c r="G69" i="1"/>
  <c r="AA68" i="1"/>
  <c r="Z68" i="1"/>
  <c r="Y68" i="1"/>
  <c r="U68" i="1"/>
  <c r="T68" i="1"/>
  <c r="S68" i="1"/>
  <c r="O68" i="1"/>
  <c r="N68" i="1"/>
  <c r="M68" i="1"/>
  <c r="I68" i="1"/>
  <c r="H68" i="1"/>
  <c r="G68" i="1"/>
  <c r="AA67" i="1"/>
  <c r="Z67" i="1"/>
  <c r="Y67" i="1"/>
  <c r="U67" i="1"/>
  <c r="T67" i="1"/>
  <c r="S67" i="1"/>
  <c r="O67" i="1"/>
  <c r="N67" i="1"/>
  <c r="M67" i="1"/>
  <c r="I67" i="1"/>
  <c r="H67" i="1"/>
  <c r="G67" i="1"/>
  <c r="AA66" i="1"/>
  <c r="Z66" i="1"/>
  <c r="Y66" i="1"/>
  <c r="U66" i="1"/>
  <c r="T66" i="1"/>
  <c r="S66" i="1"/>
  <c r="O66" i="1"/>
  <c r="N66" i="1"/>
  <c r="M66" i="1"/>
  <c r="I66" i="1"/>
  <c r="H66" i="1"/>
  <c r="G66" i="1"/>
  <c r="AA65" i="1"/>
  <c r="Z65" i="1"/>
  <c r="Y65" i="1"/>
  <c r="U65" i="1"/>
  <c r="T65" i="1"/>
  <c r="S65" i="1"/>
  <c r="O65" i="1"/>
  <c r="N65" i="1"/>
  <c r="M65" i="1"/>
  <c r="I65" i="1"/>
  <c r="H65" i="1"/>
  <c r="G65" i="1"/>
  <c r="AA64" i="1"/>
  <c r="Z64" i="1"/>
  <c r="Y64" i="1"/>
  <c r="U64" i="1"/>
  <c r="T64" i="1"/>
  <c r="S64" i="1"/>
  <c r="O64" i="1"/>
  <c r="N64" i="1"/>
  <c r="M64" i="1"/>
  <c r="I64" i="1"/>
  <c r="H64" i="1"/>
  <c r="G64" i="1"/>
  <c r="AA63" i="1"/>
  <c r="Z63" i="1"/>
  <c r="Y63" i="1"/>
  <c r="U63" i="1"/>
  <c r="T63" i="1"/>
  <c r="S63" i="1"/>
  <c r="O63" i="1"/>
  <c r="N63" i="1"/>
  <c r="M63" i="1"/>
  <c r="I63" i="1"/>
  <c r="H63" i="1"/>
  <c r="G63" i="1"/>
  <c r="AA62" i="1"/>
  <c r="Z62" i="1"/>
  <c r="Y62" i="1"/>
  <c r="U62" i="1"/>
  <c r="T62" i="1"/>
  <c r="S62" i="1"/>
  <c r="O62" i="1"/>
  <c r="N62" i="1"/>
  <c r="M62" i="1"/>
  <c r="I62" i="1"/>
  <c r="H62" i="1"/>
  <c r="G62" i="1"/>
  <c r="AA61" i="1"/>
  <c r="Z61" i="1"/>
  <c r="Y61" i="1"/>
  <c r="U61" i="1"/>
  <c r="T61" i="1"/>
  <c r="S61" i="1"/>
  <c r="O61" i="1"/>
  <c r="N61" i="1"/>
  <c r="M61" i="1"/>
  <c r="I61" i="1"/>
  <c r="H61" i="1"/>
  <c r="G61" i="1"/>
  <c r="AA60" i="1"/>
  <c r="Z60" i="1"/>
  <c r="Y60" i="1"/>
  <c r="U60" i="1"/>
  <c r="T60" i="1"/>
  <c r="S60" i="1"/>
  <c r="O60" i="1"/>
  <c r="N60" i="1"/>
  <c r="M60" i="1"/>
  <c r="I60" i="1"/>
  <c r="H60" i="1"/>
  <c r="G60" i="1"/>
  <c r="AA59" i="1"/>
  <c r="Z59" i="1"/>
  <c r="Y59" i="1"/>
  <c r="U59" i="1"/>
  <c r="T59" i="1"/>
  <c r="S59" i="1"/>
  <c r="O59" i="1"/>
  <c r="N59" i="1"/>
  <c r="M59" i="1"/>
  <c r="I59" i="1"/>
  <c r="H59" i="1"/>
  <c r="G59" i="1"/>
  <c r="AA58" i="1"/>
  <c r="Z58" i="1"/>
  <c r="Y58" i="1"/>
  <c r="U58" i="1"/>
  <c r="T58" i="1"/>
  <c r="S58" i="1"/>
  <c r="O58" i="1"/>
  <c r="N58" i="1"/>
  <c r="M58" i="1"/>
  <c r="I58" i="1"/>
  <c r="H58" i="1"/>
  <c r="G58" i="1"/>
  <c r="AA57" i="1"/>
  <c r="Z57" i="1"/>
  <c r="Y57" i="1"/>
  <c r="U57" i="1"/>
  <c r="T57" i="1"/>
  <c r="S57" i="1"/>
  <c r="O57" i="1"/>
  <c r="N57" i="1"/>
  <c r="M57" i="1"/>
  <c r="I57" i="1"/>
  <c r="H57" i="1"/>
  <c r="G57" i="1"/>
  <c r="AA56" i="1"/>
  <c r="Z56" i="1"/>
  <c r="Y56" i="1"/>
  <c r="U56" i="1"/>
  <c r="T56" i="1"/>
  <c r="S56" i="1"/>
  <c r="O56" i="1"/>
  <c r="N56" i="1"/>
  <c r="M56" i="1"/>
  <c r="I56" i="1"/>
  <c r="H56" i="1"/>
  <c r="G56" i="1"/>
  <c r="AA55" i="1"/>
  <c r="Z55" i="1"/>
  <c r="Y55" i="1"/>
  <c r="U55" i="1"/>
  <c r="T55" i="1"/>
  <c r="S55" i="1"/>
  <c r="O55" i="1"/>
  <c r="N55" i="1"/>
  <c r="M55" i="1"/>
  <c r="I55" i="1"/>
  <c r="H55" i="1"/>
  <c r="G55" i="1"/>
  <c r="AA54" i="1"/>
  <c r="Z54" i="1"/>
  <c r="Y54" i="1"/>
  <c r="U54" i="1"/>
  <c r="T54" i="1"/>
  <c r="S54" i="1"/>
  <c r="O54" i="1"/>
  <c r="N54" i="1"/>
  <c r="M54" i="1"/>
  <c r="I54" i="1"/>
  <c r="H54" i="1"/>
  <c r="G54" i="1"/>
  <c r="AA53" i="1"/>
  <c r="Z53" i="1"/>
  <c r="Y53" i="1"/>
  <c r="U53" i="1"/>
  <c r="T53" i="1"/>
  <c r="S53" i="1"/>
  <c r="O53" i="1"/>
  <c r="N53" i="1"/>
  <c r="M53" i="1"/>
  <c r="I53" i="1"/>
  <c r="H53" i="1"/>
  <c r="G53" i="1"/>
  <c r="AA52" i="1"/>
  <c r="Z52" i="1"/>
  <c r="Y52" i="1"/>
  <c r="U52" i="1"/>
  <c r="T52" i="1"/>
  <c r="S52" i="1"/>
  <c r="O52" i="1"/>
  <c r="N52" i="1"/>
  <c r="M52" i="1"/>
  <c r="I52" i="1"/>
  <c r="H52" i="1"/>
  <c r="G52" i="1"/>
  <c r="AA51" i="1"/>
  <c r="Z51" i="1"/>
  <c r="Y51" i="1"/>
  <c r="U51" i="1"/>
  <c r="T51" i="1"/>
  <c r="S51" i="1"/>
  <c r="O51" i="1"/>
  <c r="N51" i="1"/>
  <c r="M51" i="1"/>
  <c r="I51" i="1"/>
  <c r="H51" i="1"/>
  <c r="G51" i="1"/>
  <c r="AA50" i="1"/>
  <c r="Z50" i="1"/>
  <c r="Y50" i="1"/>
  <c r="U50" i="1"/>
  <c r="T50" i="1"/>
  <c r="S50" i="1"/>
  <c r="O50" i="1"/>
  <c r="N50" i="1"/>
  <c r="M50" i="1"/>
  <c r="I50" i="1"/>
  <c r="H50" i="1"/>
  <c r="G50" i="1"/>
  <c r="AA49" i="1"/>
  <c r="Z49" i="1"/>
  <c r="Y49" i="1"/>
  <c r="U49" i="1"/>
  <c r="T49" i="1"/>
  <c r="S49" i="1"/>
  <c r="O49" i="1"/>
  <c r="N49" i="1"/>
  <c r="M49" i="1"/>
  <c r="I49" i="1"/>
  <c r="H49" i="1"/>
  <c r="G49" i="1"/>
  <c r="AA48" i="1"/>
  <c r="Z48" i="1"/>
  <c r="Y48" i="1"/>
  <c r="U48" i="1"/>
  <c r="T48" i="1"/>
  <c r="S48" i="1"/>
  <c r="O48" i="1"/>
  <c r="N48" i="1"/>
  <c r="M48" i="1"/>
  <c r="I48" i="1"/>
  <c r="H48" i="1"/>
  <c r="G48" i="1"/>
  <c r="AA47" i="1"/>
  <c r="Z47" i="1"/>
  <c r="Y47" i="1"/>
  <c r="U47" i="1"/>
  <c r="T47" i="1"/>
  <c r="S47" i="1"/>
  <c r="O47" i="1"/>
  <c r="N47" i="1"/>
  <c r="M47" i="1"/>
  <c r="I47" i="1"/>
  <c r="H47" i="1"/>
  <c r="G47" i="1"/>
  <c r="AA46" i="1"/>
  <c r="Z46" i="1"/>
  <c r="Y46" i="1"/>
  <c r="U46" i="1"/>
  <c r="T46" i="1"/>
  <c r="S46" i="1"/>
  <c r="O46" i="1"/>
  <c r="N46" i="1"/>
  <c r="M46" i="1"/>
  <c r="I46" i="1"/>
  <c r="H46" i="1"/>
  <c r="G46" i="1"/>
  <c r="AA45" i="1"/>
  <c r="Z45" i="1"/>
  <c r="Y45" i="1"/>
  <c r="U45" i="1"/>
  <c r="T45" i="1"/>
  <c r="S45" i="1"/>
  <c r="O45" i="1"/>
  <c r="N45" i="1"/>
  <c r="M45" i="1"/>
  <c r="I45" i="1"/>
  <c r="H45" i="1"/>
  <c r="G45" i="1"/>
  <c r="AA44" i="1"/>
  <c r="Z44" i="1"/>
  <c r="Y44" i="1"/>
  <c r="U44" i="1"/>
  <c r="T44" i="1"/>
  <c r="S44" i="1"/>
  <c r="O44" i="1"/>
  <c r="N44" i="1"/>
  <c r="M44" i="1"/>
  <c r="I44" i="1"/>
  <c r="H44" i="1"/>
  <c r="G44" i="1"/>
  <c r="AA43" i="1"/>
  <c r="Z43" i="1"/>
  <c r="Y43" i="1"/>
  <c r="U43" i="1"/>
  <c r="T43" i="1"/>
  <c r="S43" i="1"/>
  <c r="O43" i="1"/>
  <c r="N43" i="1"/>
  <c r="M43" i="1"/>
  <c r="I43" i="1"/>
  <c r="H43" i="1"/>
  <c r="G43" i="1"/>
  <c r="AA42" i="1"/>
  <c r="Z42" i="1"/>
  <c r="Y42" i="1"/>
  <c r="U42" i="1"/>
  <c r="T42" i="1"/>
  <c r="S42" i="1"/>
  <c r="O42" i="1"/>
  <c r="N42" i="1"/>
  <c r="M42" i="1"/>
  <c r="I42" i="1"/>
  <c r="H42" i="1"/>
  <c r="G42" i="1"/>
  <c r="AA41" i="1"/>
  <c r="Z41" i="1"/>
  <c r="Y41" i="1"/>
  <c r="U41" i="1"/>
  <c r="T41" i="1"/>
  <c r="S41" i="1"/>
  <c r="O41" i="1"/>
  <c r="N41" i="1"/>
  <c r="M41" i="1"/>
  <c r="I41" i="1"/>
  <c r="H41" i="1"/>
  <c r="G41" i="1"/>
  <c r="AA40" i="1"/>
  <c r="Z40" i="1"/>
  <c r="Y40" i="1"/>
  <c r="U40" i="1"/>
  <c r="T40" i="1"/>
  <c r="S40" i="1"/>
  <c r="O40" i="1"/>
  <c r="N40" i="1"/>
  <c r="M40" i="1"/>
  <c r="I40" i="1"/>
  <c r="H40" i="1"/>
  <c r="G40" i="1"/>
  <c r="AA39" i="1"/>
  <c r="Z39" i="1"/>
  <c r="Y39" i="1"/>
  <c r="U39" i="1"/>
  <c r="T39" i="1"/>
  <c r="S39" i="1"/>
  <c r="O39" i="1"/>
  <c r="N39" i="1"/>
  <c r="M39" i="1"/>
  <c r="I39" i="1"/>
  <c r="H39" i="1"/>
  <c r="G39" i="1"/>
  <c r="AA38" i="1"/>
  <c r="Z38" i="1"/>
  <c r="Y38" i="1"/>
  <c r="U38" i="1"/>
  <c r="T38" i="1"/>
  <c r="S38" i="1"/>
  <c r="O38" i="1"/>
  <c r="N38" i="1"/>
  <c r="M38" i="1"/>
  <c r="I38" i="1"/>
  <c r="H38" i="1"/>
  <c r="G38" i="1"/>
  <c r="AA37" i="1"/>
  <c r="Z37" i="1"/>
  <c r="Y37" i="1"/>
  <c r="U37" i="1"/>
  <c r="T37" i="1"/>
  <c r="S37" i="1"/>
  <c r="O37" i="1"/>
  <c r="N37" i="1"/>
  <c r="M37" i="1"/>
  <c r="I37" i="1"/>
  <c r="H37" i="1"/>
  <c r="G37" i="1"/>
  <c r="AA36" i="1"/>
  <c r="Z36" i="1"/>
  <c r="Y36" i="1"/>
  <c r="U36" i="1"/>
  <c r="T36" i="1"/>
  <c r="S36" i="1"/>
  <c r="O36" i="1"/>
  <c r="N36" i="1"/>
  <c r="M36" i="1"/>
  <c r="I36" i="1"/>
  <c r="H36" i="1"/>
  <c r="G36" i="1"/>
  <c r="AA35" i="1"/>
  <c r="Z35" i="1"/>
  <c r="Y35" i="1"/>
  <c r="U35" i="1"/>
  <c r="T35" i="1"/>
  <c r="S35" i="1"/>
  <c r="O35" i="1"/>
  <c r="N35" i="1"/>
  <c r="M35" i="1"/>
  <c r="I35" i="1"/>
  <c r="H35" i="1"/>
  <c r="G35" i="1"/>
  <c r="AA34" i="1"/>
  <c r="Z34" i="1"/>
  <c r="Y34" i="1"/>
  <c r="U34" i="1"/>
  <c r="T34" i="1"/>
  <c r="S34" i="1"/>
  <c r="O34" i="1"/>
  <c r="N34" i="1"/>
  <c r="M34" i="1"/>
  <c r="I34" i="1"/>
  <c r="H34" i="1"/>
  <c r="G34" i="1"/>
  <c r="AA33" i="1"/>
  <c r="Z33" i="1"/>
  <c r="Y33" i="1"/>
  <c r="U33" i="1"/>
  <c r="T33" i="1"/>
  <c r="S33" i="1"/>
  <c r="O33" i="1"/>
  <c r="N33" i="1"/>
  <c r="M33" i="1"/>
  <c r="I33" i="1"/>
  <c r="H33" i="1"/>
  <c r="G33" i="1"/>
  <c r="AA32" i="1"/>
  <c r="Z32" i="1"/>
  <c r="Y32" i="1"/>
  <c r="U32" i="1"/>
  <c r="T32" i="1"/>
  <c r="S32" i="1"/>
  <c r="O32" i="1"/>
  <c r="N32" i="1"/>
  <c r="M32" i="1"/>
  <c r="I32" i="1"/>
  <c r="H32" i="1"/>
  <c r="G32" i="1"/>
  <c r="AA31" i="1"/>
  <c r="Z31" i="1"/>
  <c r="Y31" i="1"/>
  <c r="U31" i="1"/>
  <c r="T31" i="1"/>
  <c r="S31" i="1"/>
  <c r="O31" i="1"/>
  <c r="N31" i="1"/>
  <c r="M31" i="1"/>
  <c r="I31" i="1"/>
  <c r="H31" i="1"/>
  <c r="G31" i="1"/>
  <c r="AA30" i="1"/>
  <c r="Z30" i="1"/>
  <c r="Y30" i="1"/>
  <c r="U30" i="1"/>
  <c r="T30" i="1"/>
  <c r="S30" i="1"/>
  <c r="O30" i="1"/>
  <c r="N30" i="1"/>
  <c r="M30" i="1"/>
  <c r="I30" i="1"/>
  <c r="H30" i="1"/>
  <c r="G30" i="1"/>
  <c r="AA29" i="1"/>
  <c r="Z29" i="1"/>
  <c r="Y29" i="1"/>
  <c r="U29" i="1"/>
  <c r="T29" i="1"/>
  <c r="S29" i="1"/>
  <c r="O29" i="1"/>
  <c r="N29" i="1"/>
  <c r="M29" i="1"/>
  <c r="I29" i="1"/>
  <c r="H29" i="1"/>
  <c r="G29" i="1"/>
  <c r="AA28" i="1"/>
  <c r="Z28" i="1"/>
  <c r="Y28" i="1"/>
  <c r="U28" i="1"/>
  <c r="T28" i="1"/>
  <c r="S28" i="1"/>
  <c r="O28" i="1"/>
  <c r="N28" i="1"/>
  <c r="M28" i="1"/>
  <c r="I28" i="1"/>
  <c r="H28" i="1"/>
  <c r="G28" i="1"/>
  <c r="AA27" i="1"/>
  <c r="Z27" i="1"/>
  <c r="Y27" i="1"/>
  <c r="U27" i="1"/>
  <c r="T27" i="1"/>
  <c r="S27" i="1"/>
  <c r="O27" i="1"/>
  <c r="N27" i="1"/>
  <c r="M27" i="1"/>
  <c r="I27" i="1"/>
  <c r="H27" i="1"/>
  <c r="G27" i="1"/>
  <c r="AA26" i="1"/>
  <c r="Z26" i="1"/>
  <c r="Y26" i="1"/>
  <c r="U26" i="1"/>
  <c r="T26" i="1"/>
  <c r="S26" i="1"/>
  <c r="O26" i="1"/>
  <c r="N26" i="1"/>
  <c r="M26" i="1"/>
  <c r="I26" i="1"/>
  <c r="H26" i="1"/>
  <c r="G26" i="1"/>
  <c r="AA25" i="1"/>
  <c r="Z25" i="1"/>
  <c r="Y25" i="1"/>
  <c r="U25" i="1"/>
  <c r="T25" i="1"/>
  <c r="S25" i="1"/>
  <c r="O25" i="1"/>
  <c r="N25" i="1"/>
  <c r="M25" i="1"/>
  <c r="I25" i="1"/>
  <c r="H25" i="1"/>
  <c r="G25" i="1"/>
  <c r="AA24" i="1"/>
  <c r="Z24" i="1"/>
  <c r="Y24" i="1"/>
  <c r="U24" i="1"/>
  <c r="T24" i="1"/>
  <c r="S24" i="1"/>
  <c r="O24" i="1"/>
  <c r="N24" i="1"/>
  <c r="M24" i="1"/>
  <c r="I24" i="1"/>
  <c r="H24" i="1"/>
  <c r="G24" i="1"/>
  <c r="AA23" i="1"/>
  <c r="Z23" i="1"/>
  <c r="Y23" i="1"/>
  <c r="U23" i="1"/>
  <c r="T23" i="1"/>
  <c r="S23" i="1"/>
  <c r="O23" i="1"/>
  <c r="N23" i="1"/>
  <c r="M23" i="1"/>
  <c r="I23" i="1"/>
  <c r="H23" i="1"/>
  <c r="G23" i="1"/>
  <c r="AA22" i="1"/>
  <c r="Z22" i="1"/>
  <c r="Y22" i="1"/>
  <c r="U22" i="1"/>
  <c r="T22" i="1"/>
  <c r="S22" i="1"/>
  <c r="O22" i="1"/>
  <c r="N22" i="1"/>
  <c r="M22" i="1"/>
  <c r="I22" i="1"/>
  <c r="H22" i="1"/>
  <c r="G22" i="1"/>
  <c r="AA21" i="1"/>
  <c r="Z21" i="1"/>
  <c r="Y21" i="1"/>
  <c r="U21" i="1"/>
  <c r="T21" i="1"/>
  <c r="S21" i="1"/>
  <c r="O21" i="1"/>
  <c r="N21" i="1"/>
  <c r="M21" i="1"/>
  <c r="I21" i="1"/>
  <c r="H21" i="1"/>
  <c r="G21" i="1"/>
  <c r="AA20" i="1"/>
  <c r="Z20" i="1"/>
  <c r="Y20" i="1"/>
  <c r="U20" i="1"/>
  <c r="T20" i="1"/>
  <c r="S20" i="1"/>
  <c r="O20" i="1"/>
  <c r="N20" i="1"/>
  <c r="M20" i="1"/>
  <c r="I20" i="1"/>
  <c r="H20" i="1"/>
  <c r="G20" i="1"/>
  <c r="AA19" i="1"/>
  <c r="Z19" i="1"/>
  <c r="Y19" i="1"/>
  <c r="U19" i="1"/>
  <c r="T19" i="1"/>
  <c r="S19" i="1"/>
  <c r="O19" i="1"/>
  <c r="N19" i="1"/>
  <c r="M19" i="1"/>
  <c r="I19" i="1"/>
  <c r="H19" i="1"/>
  <c r="G19" i="1"/>
  <c r="AA18" i="1"/>
  <c r="Z18" i="1"/>
  <c r="Y18" i="1"/>
  <c r="U18" i="1"/>
  <c r="T18" i="1"/>
  <c r="S18" i="1"/>
  <c r="O18" i="1"/>
  <c r="N18" i="1"/>
  <c r="M18" i="1"/>
  <c r="I18" i="1"/>
  <c r="H18" i="1"/>
  <c r="G18" i="1"/>
  <c r="AA17" i="1"/>
  <c r="Z17" i="1"/>
  <c r="Y17" i="1"/>
  <c r="U17" i="1"/>
  <c r="T17" i="1"/>
  <c r="S17" i="1"/>
  <c r="O17" i="1"/>
  <c r="N17" i="1"/>
  <c r="M17" i="1"/>
  <c r="I17" i="1"/>
  <c r="H17" i="1"/>
  <c r="G17" i="1"/>
  <c r="AA16" i="1"/>
  <c r="Z16" i="1"/>
  <c r="Y16" i="1"/>
  <c r="U16" i="1"/>
  <c r="T16" i="1"/>
  <c r="S16" i="1"/>
  <c r="O16" i="1"/>
  <c r="N16" i="1"/>
  <c r="M16" i="1"/>
  <c r="I16" i="1"/>
  <c r="H16" i="1"/>
  <c r="G16" i="1"/>
  <c r="AA15" i="1"/>
  <c r="Z15" i="1"/>
  <c r="Y15" i="1"/>
  <c r="U15" i="1"/>
  <c r="T15" i="1"/>
  <c r="S15" i="1"/>
  <c r="O15" i="1"/>
  <c r="N15" i="1"/>
  <c r="M15" i="1"/>
  <c r="I15" i="1"/>
  <c r="H15" i="1"/>
  <c r="G15" i="1"/>
  <c r="AA14" i="1"/>
  <c r="Z14" i="1"/>
  <c r="Y14" i="1"/>
  <c r="U14" i="1"/>
  <c r="T14" i="1"/>
  <c r="S14" i="1"/>
  <c r="O14" i="1"/>
  <c r="N14" i="1"/>
  <c r="M14" i="1"/>
  <c r="I14" i="1"/>
  <c r="H14" i="1"/>
  <c r="G14" i="1"/>
  <c r="AA13" i="1"/>
  <c r="Z13" i="1"/>
  <c r="Y13" i="1"/>
  <c r="U13" i="1"/>
  <c r="T13" i="1"/>
  <c r="S13" i="1"/>
  <c r="O13" i="1"/>
  <c r="N13" i="1"/>
  <c r="M13" i="1"/>
  <c r="I13" i="1"/>
  <c r="H13" i="1"/>
  <c r="G13" i="1"/>
  <c r="AA12" i="1"/>
  <c r="Z12" i="1"/>
  <c r="Y12" i="1"/>
  <c r="U12" i="1"/>
  <c r="T12" i="1"/>
  <c r="S12" i="1"/>
  <c r="O12" i="1"/>
  <c r="N12" i="1"/>
  <c r="M12" i="1"/>
  <c r="I12" i="1"/>
  <c r="H12" i="1"/>
  <c r="G12" i="1"/>
  <c r="AA11" i="1"/>
  <c r="Z11" i="1"/>
  <c r="Y11" i="1"/>
  <c r="U11" i="1"/>
  <c r="T11" i="1"/>
  <c r="S11" i="1"/>
  <c r="O11" i="1"/>
  <c r="N11" i="1"/>
  <c r="M11" i="1"/>
  <c r="I11" i="1"/>
  <c r="H11" i="1"/>
  <c r="G11" i="1"/>
  <c r="AA10" i="1"/>
  <c r="Z10" i="1"/>
  <c r="Y10" i="1"/>
  <c r="U10" i="1"/>
  <c r="T10" i="1"/>
  <c r="S10" i="1"/>
  <c r="O10" i="1"/>
  <c r="N10" i="1"/>
  <c r="M10" i="1"/>
  <c r="I10" i="1"/>
  <c r="H10" i="1"/>
  <c r="G10" i="1"/>
  <c r="AA9" i="1"/>
  <c r="Z9" i="1"/>
  <c r="Y9" i="1"/>
  <c r="U9" i="1"/>
  <c r="T9" i="1"/>
  <c r="S9" i="1"/>
  <c r="O9" i="1"/>
  <c r="N9" i="1"/>
  <c r="M9" i="1"/>
  <c r="I9" i="1"/>
  <c r="H9" i="1"/>
  <c r="G9" i="1"/>
  <c r="AA8" i="1"/>
  <c r="Z8" i="1"/>
  <c r="Y8" i="1"/>
  <c r="U8" i="1"/>
  <c r="T8" i="1"/>
  <c r="S8" i="1"/>
  <c r="O8" i="1"/>
  <c r="N8" i="1"/>
  <c r="M8" i="1"/>
  <c r="I8" i="1"/>
  <c r="H8" i="1"/>
  <c r="G8" i="1"/>
  <c r="AA7" i="1"/>
  <c r="Z7" i="1"/>
  <c r="Y7" i="1"/>
  <c r="U7" i="1"/>
  <c r="T7" i="1"/>
  <c r="S7" i="1"/>
  <c r="O7" i="1"/>
  <c r="N7" i="1"/>
  <c r="M7" i="1"/>
  <c r="I7" i="1"/>
  <c r="H7" i="1"/>
  <c r="G7" i="1"/>
  <c r="AA6" i="1"/>
  <c r="Z6" i="1"/>
  <c r="Y6" i="1"/>
  <c r="U6" i="1"/>
  <c r="T6" i="1"/>
  <c r="S6" i="1"/>
  <c r="O6" i="1"/>
  <c r="N6" i="1"/>
  <c r="M6" i="1"/>
  <c r="I6" i="1"/>
  <c r="H6" i="1"/>
  <c r="G6" i="1"/>
  <c r="AA5" i="1"/>
  <c r="Z5" i="1"/>
  <c r="Y5" i="1"/>
  <c r="U5" i="1"/>
  <c r="T5" i="1"/>
  <c r="S5" i="1"/>
  <c r="O5" i="1"/>
  <c r="N5" i="1"/>
  <c r="M5" i="1"/>
  <c r="I5" i="1"/>
  <c r="H5" i="1"/>
  <c r="G5" i="1"/>
  <c r="AA4" i="1"/>
  <c r="Z4" i="1"/>
  <c r="Y4" i="1"/>
  <c r="U4" i="1"/>
  <c r="T4" i="1"/>
  <c r="S4" i="1"/>
  <c r="O4" i="1"/>
  <c r="N4" i="1"/>
  <c r="M4" i="1"/>
  <c r="I4" i="1"/>
  <c r="H4" i="1"/>
  <c r="G4" i="1"/>
  <c r="AA3" i="1"/>
  <c r="Z3" i="1"/>
  <c r="Y3" i="1"/>
  <c r="U3" i="1"/>
  <c r="T3" i="1"/>
  <c r="S3" i="1"/>
  <c r="O3" i="1"/>
  <c r="N3" i="1"/>
  <c r="M3" i="1"/>
  <c r="I3" i="1"/>
  <c r="H3" i="1"/>
  <c r="G3" i="1"/>
</calcChain>
</file>

<file path=xl/sharedStrings.xml><?xml version="1.0" encoding="utf-8"?>
<sst xmlns="http://schemas.openxmlformats.org/spreadsheetml/2006/main" count="323" uniqueCount="69">
  <si>
    <t>0 day</t>
  </si>
  <si>
    <t>3 day</t>
  </si>
  <si>
    <t>5 day</t>
  </si>
  <si>
    <t>7 day</t>
  </si>
  <si>
    <t>Operation time</t>
  </si>
  <si>
    <t>number</t>
  </si>
  <si>
    <t>gender</t>
  </si>
  <si>
    <t>PLT</t>
  </si>
  <si>
    <t>NEUT</t>
  </si>
  <si>
    <t>LYM</t>
  </si>
  <si>
    <t>SII</t>
  </si>
  <si>
    <t>NLR</t>
  </si>
  <si>
    <t>PLR</t>
  </si>
  <si>
    <t>female</t>
  </si>
  <si>
    <t>male</t>
  </si>
  <si>
    <t>male:55 female:26</t>
  </si>
  <si>
    <t>Mean X</t>
  </si>
  <si>
    <t>Standard Error SEM</t>
  </si>
  <si>
    <t>Mean ± standard error</t>
  </si>
  <si>
    <t>795.52±118.51</t>
  </si>
  <si>
    <t>4.65±0.81</t>
  </si>
  <si>
    <t>168.92±13.03</t>
  </si>
  <si>
    <t>3086.74±346.31</t>
  </si>
  <si>
    <t>16.84±1.34</t>
  </si>
  <si>
    <t>314.69±29.74</t>
  </si>
  <si>
    <t>1615.17±193.20</t>
  </si>
  <si>
    <t>10.12±1.08</t>
  </si>
  <si>
    <t>207.01±12.63</t>
  </si>
  <si>
    <t>1145.48±128.61</t>
  </si>
  <si>
    <t>7.23±0.79</t>
  </si>
  <si>
    <t>176.77±10.45</t>
  </si>
  <si>
    <t>p=0.4959,t=0.6825</t>
  </si>
  <si>
    <t>p=0.0853,t=1.732</t>
  </si>
  <si>
    <t>p=0.5942,t=0.5339</t>
  </si>
  <si>
    <t>p=0.0275,t=2.225</t>
  </si>
  <si>
    <t>p=0.0295,t=2.196</t>
  </si>
  <si>
    <t>p=0.0221,t=2.310</t>
  </si>
  <si>
    <t>p=0.0271,t=2.231</t>
  </si>
  <si>
    <t>p=0.0387,t=2.084</t>
  </si>
  <si>
    <t>p=0.5168,t=0.6498</t>
  </si>
  <si>
    <t>p=0.0478,t=1.995</t>
  </si>
  <si>
    <t>p=0.0079,t=2.691</t>
  </si>
  <si>
    <t>p=0.6046,t=0.5188</t>
  </si>
  <si>
    <t>2024.10.7</t>
  </si>
  <si>
    <t>2024.06.18</t>
  </si>
  <si>
    <t>2024.07.09</t>
  </si>
  <si>
    <t>2024.06.11</t>
  </si>
  <si>
    <t>2024.10.10</t>
  </si>
  <si>
    <t>2024.11.18</t>
  </si>
  <si>
    <t>2025.2.12</t>
  </si>
  <si>
    <t>2024.06.04</t>
  </si>
  <si>
    <t>2024.07.11</t>
  </si>
  <si>
    <t>2025.09.28</t>
  </si>
  <si>
    <t>female:39 male:42</t>
  </si>
  <si>
    <t>704.23±62.15</t>
  </si>
  <si>
    <t>3.18±0.23</t>
  </si>
  <si>
    <t>178.22±11.58</t>
  </si>
  <si>
    <t>2190.19±206.1</t>
  </si>
  <si>
    <t>13.18±0.99</t>
  </si>
  <si>
    <t>235.19±17.30</t>
  </si>
  <si>
    <t>1140.40±89.29</t>
  </si>
  <si>
    <t>7.48±0.67</t>
  </si>
  <si>
    <t>194.67±14.17</t>
  </si>
  <si>
    <t>868.55±52.33</t>
  </si>
  <si>
    <t>4.97±0.29</t>
  </si>
  <si>
    <t>170.17±7.26</t>
  </si>
  <si>
    <t>laparoscopic surgery group</t>
  </si>
  <si>
    <t>Da Vinci surgical robot group</t>
  </si>
  <si>
    <t>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</si>
</sst>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6" formatCode="0.00_ "/>
    <numFmt numFmtId="167" formatCode="yyyy\.mm\.dd"/>
  </numFmts>
  <fonts count="5">
    <font>
      <sz val="11"/>
      <color theme="1"/>
      <name val="Calibri"/>
      <charset val="134"/>
      <scheme val="minor"/>
    </font>
    <font>
      <sz val="12"/>
      <name val="宋体"/>
      <charset val="134"/>
    </font>
    <font>
      <sz val="12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102"/>
  <sheetViews>
    <sheetView tabSelected="1" workbookViewId="0">
      <pane ySplit="2" topLeftCell="A3" activePane="bottomLeft" state="frozen"/>
      <selection pane="bottomLeft" sqref="A1:XFD1048576"/>
    </sheetView>
  </sheetViews>
  <sheetFormatPr defaultColWidth="18.21875" defaultRowHeight="15.6"/>
  <cols>
    <col min="1" max="1" width="24.77734375" style="2" customWidth="1"/>
    <col min="2" max="2" width="8.109375" style="2" customWidth="1"/>
    <col min="3" max="3" width="25.88671875" style="2" customWidth="1"/>
    <col min="4" max="5" width="6.21875" style="2" customWidth="1"/>
    <col min="6" max="6" width="5.109375" style="2" customWidth="1"/>
    <col min="7" max="7" width="20.44140625" style="2" customWidth="1"/>
    <col min="8" max="8" width="18.21875" style="2" customWidth="1"/>
    <col min="9" max="9" width="19.33203125" style="2" customWidth="1"/>
    <col min="10" max="10" width="7" style="2" customWidth="1"/>
    <col min="11" max="11" width="7.77734375" style="2" customWidth="1"/>
    <col min="12" max="12" width="5.109375" style="2" customWidth="1"/>
    <col min="13" max="15" width="18.21875" style="2" customWidth="1"/>
    <col min="16" max="16" width="7.6640625" style="2" customWidth="1"/>
    <col min="17" max="17" width="6.88671875" style="2" customWidth="1"/>
    <col min="18" max="18" width="5.109375" style="2" customWidth="1"/>
    <col min="19" max="19" width="20.88671875" style="2" customWidth="1"/>
    <col min="20" max="20" width="18.21875" style="2" customWidth="1"/>
    <col min="21" max="21" width="19.33203125" style="2" customWidth="1"/>
    <col min="22" max="23" width="6.6640625" style="2" customWidth="1"/>
    <col min="24" max="24" width="5.109375" style="2" customWidth="1"/>
    <col min="25" max="26" width="18.21875" style="2" customWidth="1"/>
    <col min="27" max="27" width="19.33203125" style="2" customWidth="1"/>
    <col min="28" max="16380" width="18.21875" style="2" customWidth="1"/>
    <col min="16381" max="16384" width="18.21875" style="2"/>
  </cols>
  <sheetData>
    <row r="1" spans="1:27">
      <c r="D1" s="3" t="s">
        <v>0</v>
      </c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  <c r="P1" s="3" t="s">
        <v>2</v>
      </c>
      <c r="Q1" s="3"/>
      <c r="R1" s="3"/>
      <c r="S1" s="3"/>
      <c r="T1" s="3"/>
      <c r="U1" s="3"/>
      <c r="V1" s="3" t="s">
        <v>3</v>
      </c>
      <c r="W1" s="3"/>
      <c r="X1" s="3"/>
      <c r="Y1" s="3"/>
      <c r="Z1" s="3"/>
      <c r="AA1" s="3"/>
    </row>
    <row r="2" spans="1:27" ht="31.2">
      <c r="A2" s="4" t="s">
        <v>4</v>
      </c>
      <c r="B2" s="4" t="s">
        <v>5</v>
      </c>
      <c r="C2" s="4" t="s">
        <v>6</v>
      </c>
      <c r="D2" s="4" t="s">
        <v>7</v>
      </c>
      <c r="E2" s="4" t="s">
        <v>8</v>
      </c>
      <c r="F2" s="2" t="s">
        <v>9</v>
      </c>
      <c r="G2" s="4" t="s">
        <v>10</v>
      </c>
      <c r="H2" s="4" t="s">
        <v>11</v>
      </c>
      <c r="I2" s="2" t="s">
        <v>12</v>
      </c>
      <c r="J2" s="4" t="s">
        <v>7</v>
      </c>
      <c r="K2" s="4" t="s">
        <v>8</v>
      </c>
      <c r="L2" s="2" t="s">
        <v>9</v>
      </c>
      <c r="M2" s="4" t="s">
        <v>10</v>
      </c>
      <c r="N2" s="4" t="s">
        <v>11</v>
      </c>
      <c r="O2" s="2" t="s">
        <v>12</v>
      </c>
      <c r="P2" s="4" t="s">
        <v>7</v>
      </c>
      <c r="Q2" s="4" t="s">
        <v>8</v>
      </c>
      <c r="R2" s="2" t="s">
        <v>9</v>
      </c>
      <c r="S2" s="4" t="s">
        <v>10</v>
      </c>
      <c r="T2" s="4" t="s">
        <v>11</v>
      </c>
      <c r="U2" s="2" t="s">
        <v>12</v>
      </c>
      <c r="V2" s="4" t="s">
        <v>7</v>
      </c>
      <c r="W2" s="4" t="s">
        <v>8</v>
      </c>
      <c r="X2" s="2" t="s">
        <v>9</v>
      </c>
      <c r="Y2" s="4" t="s">
        <v>10</v>
      </c>
      <c r="Z2" s="4" t="s">
        <v>11</v>
      </c>
      <c r="AA2" s="2" t="s">
        <v>12</v>
      </c>
    </row>
    <row r="3" spans="1:27">
      <c r="A3" s="5">
        <v>45300</v>
      </c>
      <c r="B3" s="4">
        <v>1</v>
      </c>
      <c r="C3" s="4" t="s">
        <v>13</v>
      </c>
      <c r="D3" s="4">
        <v>256</v>
      </c>
      <c r="E3" s="4">
        <v>11.37</v>
      </c>
      <c r="F3" s="2">
        <v>0.65</v>
      </c>
      <c r="G3" s="6">
        <f>E3/F3*D3</f>
        <v>4478.0307692307697</v>
      </c>
      <c r="H3" s="6">
        <f>E3/F3</f>
        <v>17.492307692307701</v>
      </c>
      <c r="I3" s="6">
        <f>D3/F3</f>
        <v>393.84615384615398</v>
      </c>
      <c r="J3" s="2">
        <v>193</v>
      </c>
      <c r="K3" s="2">
        <v>5.19</v>
      </c>
      <c r="L3" s="2">
        <v>1.28</v>
      </c>
      <c r="M3" s="6">
        <f>K3/L3*'Da Vinci robotic surgery '!I3</f>
        <v>489.35883620689702</v>
      </c>
      <c r="N3" s="6">
        <f t="shared" ref="N3:N66" si="0">K3/L3</f>
        <v>4.0546875</v>
      </c>
      <c r="O3" s="6">
        <f t="shared" ref="O3:O66" si="1">J3/L3</f>
        <v>150.78125</v>
      </c>
      <c r="P3" s="2">
        <v>228</v>
      </c>
      <c r="Q3" s="2">
        <v>4.7</v>
      </c>
      <c r="R3" s="2">
        <v>1.52</v>
      </c>
      <c r="S3" s="6">
        <f>Q3/R3*P3</f>
        <v>705</v>
      </c>
      <c r="T3" s="6">
        <f>Q3/R3</f>
        <v>3.0921052631578898</v>
      </c>
      <c r="U3" s="2">
        <f>P3/R3</f>
        <v>150</v>
      </c>
      <c r="V3" s="2">
        <v>200</v>
      </c>
      <c r="W3" s="2">
        <v>4.7</v>
      </c>
      <c r="X3" s="2">
        <v>1.8</v>
      </c>
      <c r="Y3" s="6">
        <f>W3/X3*V3</f>
        <v>522.22222222222194</v>
      </c>
      <c r="Z3" s="6">
        <f>W3/X3</f>
        <v>2.6111111111111098</v>
      </c>
      <c r="AA3" s="6">
        <f>V3/X3</f>
        <v>111.111111111111</v>
      </c>
    </row>
    <row r="4" spans="1:27">
      <c r="A4" s="5">
        <v>45295</v>
      </c>
      <c r="B4" s="4">
        <v>2</v>
      </c>
      <c r="C4" s="4" t="s">
        <v>14</v>
      </c>
      <c r="D4" s="2">
        <v>163</v>
      </c>
      <c r="E4" s="2">
        <v>6.01</v>
      </c>
      <c r="F4" s="2">
        <v>0.49</v>
      </c>
      <c r="G4" s="6">
        <f t="shared" ref="G4:G35" si="2">E4/F4*D4</f>
        <v>1999.24489795918</v>
      </c>
      <c r="H4" s="6">
        <f t="shared" ref="H4:H35" si="3">E4/F4</f>
        <v>12.265306122448999</v>
      </c>
      <c r="I4" s="6">
        <f t="shared" ref="I4:I35" si="4">D4/F4</f>
        <v>332.65306122448999</v>
      </c>
      <c r="J4" s="2">
        <v>286</v>
      </c>
      <c r="K4" s="2">
        <v>12.83</v>
      </c>
      <c r="L4" s="2">
        <v>0.45</v>
      </c>
      <c r="M4" s="6">
        <f>K4/L4*'Da Vinci robotic surgery '!I4</f>
        <v>7454.9544626593897</v>
      </c>
      <c r="N4" s="6">
        <f t="shared" si="0"/>
        <v>28.511111111111099</v>
      </c>
      <c r="O4" s="6">
        <f t="shared" si="1"/>
        <v>635.555555555556</v>
      </c>
      <c r="P4" s="2">
        <v>164</v>
      </c>
      <c r="Q4" s="2">
        <v>4.3099999999999996</v>
      </c>
      <c r="R4" s="2">
        <v>0.93</v>
      </c>
      <c r="S4" s="6">
        <f>Q4/R4*P4</f>
        <v>760.04301075268802</v>
      </c>
      <c r="T4" s="6">
        <f t="shared" ref="T4:T35" si="5">Q4/R4</f>
        <v>4.6344086021505397</v>
      </c>
      <c r="U4" s="6">
        <f>P4/R4</f>
        <v>176.34408602150501</v>
      </c>
      <c r="V4" s="2">
        <v>168</v>
      </c>
      <c r="W4" s="2">
        <v>5.83</v>
      </c>
      <c r="X4" s="2">
        <v>0.91</v>
      </c>
      <c r="Y4" s="6">
        <f>W4/X4*V4</f>
        <v>1076.3076923076901</v>
      </c>
      <c r="Z4" s="6">
        <f t="shared" ref="Z4:Z35" si="6">W4/X4</f>
        <v>6.4065934065934096</v>
      </c>
      <c r="AA4" s="6">
        <f>V4/X4</f>
        <v>184.61538461538501</v>
      </c>
    </row>
    <row r="5" spans="1:27">
      <c r="A5" s="5">
        <v>45296</v>
      </c>
      <c r="B5" s="4">
        <v>3</v>
      </c>
      <c r="C5" s="4" t="s">
        <v>14</v>
      </c>
      <c r="D5" s="4">
        <v>251</v>
      </c>
      <c r="E5" s="4">
        <v>3.85</v>
      </c>
      <c r="F5" s="2">
        <v>0.36</v>
      </c>
      <c r="G5" s="6">
        <f t="shared" si="2"/>
        <v>2684.3055555555602</v>
      </c>
      <c r="H5" s="6">
        <f t="shared" si="3"/>
        <v>10.6944444444444</v>
      </c>
      <c r="I5" s="6">
        <f t="shared" si="4"/>
        <v>697.22222222222194</v>
      </c>
      <c r="J5" s="2">
        <v>135</v>
      </c>
      <c r="K5" s="2">
        <v>10.09</v>
      </c>
      <c r="L5" s="2">
        <v>0.5</v>
      </c>
      <c r="M5" s="6">
        <f>K5/L5*'Da Vinci robotic surgery '!I5</f>
        <v>2460.9756097560899</v>
      </c>
      <c r="N5" s="6">
        <f t="shared" si="0"/>
        <v>20.18</v>
      </c>
      <c r="O5" s="6">
        <f t="shared" si="1"/>
        <v>270</v>
      </c>
      <c r="P5" s="2">
        <v>193</v>
      </c>
      <c r="Q5" s="2">
        <v>4.1900000000000004</v>
      </c>
      <c r="R5" s="2">
        <v>0.95</v>
      </c>
      <c r="S5" s="6">
        <f>Q5/R5*P5</f>
        <v>851.23157894736903</v>
      </c>
      <c r="T5" s="6">
        <f t="shared" si="5"/>
        <v>4.4105263157894701</v>
      </c>
      <c r="U5" s="6">
        <f t="shared" ref="U5:U36" si="7">P5/R5</f>
        <v>203.157894736842</v>
      </c>
      <c r="V5" s="2">
        <v>170</v>
      </c>
      <c r="W5" s="2">
        <v>4.1900000000000004</v>
      </c>
      <c r="X5" s="2">
        <v>1.2</v>
      </c>
      <c r="Y5" s="6">
        <f t="shared" ref="Y5:Y36" si="8">W5/X5*V5</f>
        <v>593.58333333333303</v>
      </c>
      <c r="Z5" s="6">
        <f t="shared" si="6"/>
        <v>3.4916666666666698</v>
      </c>
      <c r="AA5" s="6">
        <f t="shared" ref="AA5:AA36" si="9">V5/X5</f>
        <v>141.666666666667</v>
      </c>
    </row>
    <row r="6" spans="1:27">
      <c r="A6" s="5">
        <v>45306</v>
      </c>
      <c r="B6" s="4">
        <v>4</v>
      </c>
      <c r="C6" s="4" t="s">
        <v>14</v>
      </c>
      <c r="D6" s="4">
        <v>167</v>
      </c>
      <c r="E6" s="4">
        <v>8.9499999999999993</v>
      </c>
      <c r="F6" s="2">
        <v>0.56999999999999995</v>
      </c>
      <c r="G6" s="6">
        <f t="shared" si="2"/>
        <v>2622.1929824561398</v>
      </c>
      <c r="H6" s="6">
        <f t="shared" si="3"/>
        <v>15.7017543859649</v>
      </c>
      <c r="I6" s="6">
        <f t="shared" si="4"/>
        <v>292.98245614035102</v>
      </c>
      <c r="J6" s="2">
        <v>270</v>
      </c>
      <c r="K6" s="2">
        <v>12.16</v>
      </c>
      <c r="L6" s="2">
        <v>1.74</v>
      </c>
      <c r="M6" s="6">
        <f>K6/L6*'Da Vinci robotic surgery '!I6</f>
        <v>1360.38388572704</v>
      </c>
      <c r="N6" s="6">
        <f t="shared" si="0"/>
        <v>6.9885057471264398</v>
      </c>
      <c r="O6" s="6">
        <f t="shared" si="1"/>
        <v>155.172413793103</v>
      </c>
      <c r="P6" s="2">
        <v>189</v>
      </c>
      <c r="Q6" s="2">
        <v>6.54</v>
      </c>
      <c r="R6" s="2">
        <v>1.1599999999999999</v>
      </c>
      <c r="S6" s="6">
        <f t="shared" ref="S6:S37" si="10">Q6/R6*P6</f>
        <v>1065.56896551724</v>
      </c>
      <c r="T6" s="6">
        <f t="shared" si="5"/>
        <v>5.6379310344827598</v>
      </c>
      <c r="U6" s="6">
        <f t="shared" si="7"/>
        <v>162.931034482759</v>
      </c>
      <c r="V6" s="2">
        <v>150</v>
      </c>
      <c r="W6" s="2">
        <v>6.54</v>
      </c>
      <c r="X6" s="2">
        <v>1.3</v>
      </c>
      <c r="Y6" s="6">
        <f t="shared" si="8"/>
        <v>754.61538461538498</v>
      </c>
      <c r="Z6" s="6">
        <f t="shared" si="6"/>
        <v>5.0307692307692298</v>
      </c>
      <c r="AA6" s="6">
        <f t="shared" si="9"/>
        <v>115.384615384615</v>
      </c>
    </row>
    <row r="7" spans="1:27">
      <c r="A7" s="5">
        <v>45299</v>
      </c>
      <c r="B7" s="4">
        <v>5</v>
      </c>
      <c r="C7" s="4" t="s">
        <v>13</v>
      </c>
      <c r="D7" s="4">
        <v>192</v>
      </c>
      <c r="E7" s="4">
        <v>3.19</v>
      </c>
      <c r="F7" s="2">
        <v>1.66</v>
      </c>
      <c r="G7" s="6">
        <f t="shared" si="2"/>
        <v>368.96385542168701</v>
      </c>
      <c r="H7" s="6">
        <f t="shared" si="3"/>
        <v>1.9216867469879499</v>
      </c>
      <c r="I7" s="6">
        <f t="shared" si="4"/>
        <v>115.66265060241</v>
      </c>
      <c r="J7" s="2">
        <v>177</v>
      </c>
      <c r="K7" s="2">
        <v>11.49</v>
      </c>
      <c r="L7" s="2">
        <v>1.25</v>
      </c>
      <c r="M7" s="6">
        <f>K7/L7*'Da Vinci robotic surgery '!I7</f>
        <v>2229.2409448818898</v>
      </c>
      <c r="N7" s="6">
        <f t="shared" si="0"/>
        <v>9.1920000000000002</v>
      </c>
      <c r="O7" s="6">
        <f t="shared" si="1"/>
        <v>141.6</v>
      </c>
      <c r="P7" s="2">
        <v>134</v>
      </c>
      <c r="Q7" s="2">
        <v>12.09</v>
      </c>
      <c r="R7" s="2">
        <v>0.77</v>
      </c>
      <c r="S7" s="6">
        <f t="shared" si="10"/>
        <v>2103.9740259740302</v>
      </c>
      <c r="T7" s="6">
        <f t="shared" si="5"/>
        <v>15.7012987012987</v>
      </c>
      <c r="U7" s="6">
        <f t="shared" si="7"/>
        <v>174.02597402597399</v>
      </c>
      <c r="V7" s="2">
        <v>110</v>
      </c>
      <c r="W7" s="2">
        <v>12.09</v>
      </c>
      <c r="X7" s="2">
        <v>0.9</v>
      </c>
      <c r="Y7" s="6">
        <f t="shared" si="8"/>
        <v>1477.6666666666699</v>
      </c>
      <c r="Z7" s="6">
        <f t="shared" si="6"/>
        <v>13.4333333333333</v>
      </c>
      <c r="AA7" s="6">
        <f t="shared" si="9"/>
        <v>122.222222222222</v>
      </c>
    </row>
    <row r="8" spans="1:27">
      <c r="A8" s="5">
        <v>45303</v>
      </c>
      <c r="B8" s="4">
        <v>6</v>
      </c>
      <c r="C8" s="4" t="s">
        <v>14</v>
      </c>
      <c r="D8" s="4">
        <v>148</v>
      </c>
      <c r="E8" s="4">
        <v>9.67</v>
      </c>
      <c r="F8" s="2">
        <v>1.21</v>
      </c>
      <c r="G8" s="6">
        <f t="shared" si="2"/>
        <v>1182.77685950413</v>
      </c>
      <c r="H8" s="6">
        <f t="shared" si="3"/>
        <v>7.9917355371900802</v>
      </c>
      <c r="I8" s="6">
        <f t="shared" si="4"/>
        <v>122.314049586777</v>
      </c>
      <c r="J8" s="2">
        <v>191</v>
      </c>
      <c r="K8" s="2">
        <v>9.4600000000000009</v>
      </c>
      <c r="L8" s="2">
        <v>0.27</v>
      </c>
      <c r="M8" s="6">
        <f>K8/L8*'Da Vinci robotic surgery '!I8</f>
        <v>6747.8737997256703</v>
      </c>
      <c r="N8" s="6">
        <f t="shared" si="0"/>
        <v>35.037037037037003</v>
      </c>
      <c r="O8" s="6">
        <f t="shared" si="1"/>
        <v>707.40740740740705</v>
      </c>
      <c r="P8" s="2">
        <v>101</v>
      </c>
      <c r="Q8" s="2">
        <v>4.5999999999999996</v>
      </c>
      <c r="R8" s="2">
        <v>0.56999999999999995</v>
      </c>
      <c r="S8" s="6">
        <f t="shared" si="10"/>
        <v>815.08771929824604</v>
      </c>
      <c r="T8" s="6">
        <f t="shared" si="5"/>
        <v>8.0701754385964897</v>
      </c>
      <c r="U8" s="6">
        <f t="shared" si="7"/>
        <v>177.19298245613999</v>
      </c>
      <c r="V8" s="2">
        <v>115</v>
      </c>
      <c r="W8" s="2">
        <v>3.46</v>
      </c>
      <c r="X8" s="2">
        <v>0.49</v>
      </c>
      <c r="Y8" s="6">
        <f t="shared" si="8"/>
        <v>812.04081632653094</v>
      </c>
      <c r="Z8" s="6">
        <f t="shared" si="6"/>
        <v>7.0612244897959204</v>
      </c>
      <c r="AA8" s="6">
        <f t="shared" si="9"/>
        <v>234.69387755101999</v>
      </c>
    </row>
    <row r="9" spans="1:27">
      <c r="A9" s="5">
        <v>45301</v>
      </c>
      <c r="B9" s="4">
        <v>7</v>
      </c>
      <c r="C9" s="4" t="s">
        <v>14</v>
      </c>
      <c r="D9" s="4">
        <v>211</v>
      </c>
      <c r="E9" s="4">
        <v>2.4700000000000002</v>
      </c>
      <c r="F9" s="2">
        <v>1.65</v>
      </c>
      <c r="G9" s="6">
        <f t="shared" si="2"/>
        <v>315.86060606060602</v>
      </c>
      <c r="H9" s="6">
        <f t="shared" si="3"/>
        <v>1.4969696969696999</v>
      </c>
      <c r="I9" s="6">
        <f t="shared" si="4"/>
        <v>127.878787878788</v>
      </c>
      <c r="J9" s="2">
        <v>358</v>
      </c>
      <c r="K9" s="2">
        <v>11.18</v>
      </c>
      <c r="L9" s="2">
        <v>0.45</v>
      </c>
      <c r="M9" s="6">
        <f>K9/L9*'Da Vinci robotic surgery '!I9</f>
        <v>15376.696696696699</v>
      </c>
      <c r="N9" s="6">
        <f t="shared" si="0"/>
        <v>24.844444444444399</v>
      </c>
      <c r="O9" s="6">
        <f t="shared" si="1"/>
        <v>795.555555555556</v>
      </c>
      <c r="P9" s="2">
        <v>189</v>
      </c>
      <c r="Q9" s="2">
        <v>4.6399999999999997</v>
      </c>
      <c r="R9" s="2">
        <v>1.76</v>
      </c>
      <c r="S9" s="6">
        <f t="shared" si="10"/>
        <v>498.27272727272702</v>
      </c>
      <c r="T9" s="6">
        <f t="shared" si="5"/>
        <v>2.6363636363636398</v>
      </c>
      <c r="U9" s="6">
        <f t="shared" si="7"/>
        <v>107.386363636364</v>
      </c>
      <c r="V9" s="2">
        <v>143</v>
      </c>
      <c r="W9" s="2">
        <v>4.6399999999999997</v>
      </c>
      <c r="X9" s="2">
        <v>2.1</v>
      </c>
      <c r="Y9" s="6">
        <f t="shared" si="8"/>
        <v>315.96190476190498</v>
      </c>
      <c r="Z9" s="6">
        <f t="shared" si="6"/>
        <v>2.2095238095238101</v>
      </c>
      <c r="AA9" s="6">
        <f t="shared" si="9"/>
        <v>68.095238095238102</v>
      </c>
    </row>
    <row r="10" spans="1:27">
      <c r="A10" s="5">
        <v>45313</v>
      </c>
      <c r="B10" s="4">
        <v>8</v>
      </c>
      <c r="C10" s="4" t="s">
        <v>14</v>
      </c>
      <c r="D10" s="4">
        <v>231</v>
      </c>
      <c r="E10" s="4">
        <v>2.5499999999999998</v>
      </c>
      <c r="F10" s="2">
        <v>1.66</v>
      </c>
      <c r="G10" s="6">
        <f t="shared" si="2"/>
        <v>354.84939759036098</v>
      </c>
      <c r="H10" s="6">
        <f t="shared" si="3"/>
        <v>1.5361445783132499</v>
      </c>
      <c r="I10" s="6">
        <f t="shared" si="4"/>
        <v>139.156626506024</v>
      </c>
      <c r="J10" s="2">
        <v>138</v>
      </c>
      <c r="K10" s="2">
        <v>4.6500000000000004</v>
      </c>
      <c r="L10" s="2">
        <v>0.32</v>
      </c>
      <c r="M10" s="6">
        <f>K10/L10*'Da Vinci robotic surgery '!I10</f>
        <v>2146.1538461538498</v>
      </c>
      <c r="N10" s="6">
        <f t="shared" si="0"/>
        <v>14.53125</v>
      </c>
      <c r="O10" s="6">
        <f t="shared" si="1"/>
        <v>431.25</v>
      </c>
      <c r="P10" s="2">
        <v>172</v>
      </c>
      <c r="Q10" s="2">
        <v>7.95</v>
      </c>
      <c r="R10" s="2">
        <v>1.02</v>
      </c>
      <c r="S10" s="6">
        <f t="shared" si="10"/>
        <v>1340.5882352941201</v>
      </c>
      <c r="T10" s="6">
        <f t="shared" si="5"/>
        <v>7.7941176470588198</v>
      </c>
      <c r="U10" s="6">
        <f t="shared" si="7"/>
        <v>168.62745098039201</v>
      </c>
      <c r="V10" s="2">
        <v>130</v>
      </c>
      <c r="W10" s="2">
        <v>7.95</v>
      </c>
      <c r="X10" s="2">
        <v>2.1</v>
      </c>
      <c r="Y10" s="6">
        <f t="shared" si="8"/>
        <v>492.142857142857</v>
      </c>
      <c r="Z10" s="6">
        <f t="shared" si="6"/>
        <v>3.78571428571429</v>
      </c>
      <c r="AA10" s="6">
        <f t="shared" si="9"/>
        <v>61.904761904761898</v>
      </c>
    </row>
    <row r="11" spans="1:27">
      <c r="A11" s="5">
        <v>45302</v>
      </c>
      <c r="B11" s="4">
        <v>9</v>
      </c>
      <c r="C11" s="4" t="s">
        <v>14</v>
      </c>
      <c r="D11" s="4">
        <v>292</v>
      </c>
      <c r="E11" s="4">
        <v>7.69</v>
      </c>
      <c r="F11" s="2">
        <v>1.84</v>
      </c>
      <c r="G11" s="6">
        <f t="shared" si="2"/>
        <v>1220.3695652173899</v>
      </c>
      <c r="H11" s="6">
        <f t="shared" si="3"/>
        <v>4.1793478260869596</v>
      </c>
      <c r="I11" s="6">
        <f t="shared" si="4"/>
        <v>158.695652173913</v>
      </c>
      <c r="J11" s="2">
        <v>166</v>
      </c>
      <c r="K11" s="2">
        <v>20.57</v>
      </c>
      <c r="L11" s="2">
        <v>0.76</v>
      </c>
      <c r="M11" s="6">
        <f>K11/L11*'Da Vinci robotic surgery '!I11</f>
        <v>3871.2280701754398</v>
      </c>
      <c r="N11" s="6">
        <f t="shared" si="0"/>
        <v>27.065789473684202</v>
      </c>
      <c r="O11" s="6">
        <f t="shared" si="1"/>
        <v>218.42105263157899</v>
      </c>
      <c r="P11" s="2">
        <v>278</v>
      </c>
      <c r="Q11" s="2">
        <v>13.5</v>
      </c>
      <c r="R11" s="2">
        <v>1.54</v>
      </c>
      <c r="S11" s="6">
        <f t="shared" si="10"/>
        <v>2437.0129870129899</v>
      </c>
      <c r="T11" s="6">
        <f t="shared" si="5"/>
        <v>8.7662337662337695</v>
      </c>
      <c r="U11" s="6">
        <f t="shared" si="7"/>
        <v>180.51948051948099</v>
      </c>
      <c r="V11" s="2">
        <v>305</v>
      </c>
      <c r="W11" s="2">
        <v>4.46</v>
      </c>
      <c r="X11" s="2">
        <v>1.42</v>
      </c>
      <c r="Y11" s="6">
        <f t="shared" si="8"/>
        <v>957.95774647887299</v>
      </c>
      <c r="Z11" s="6">
        <f t="shared" si="6"/>
        <v>3.1408450704225399</v>
      </c>
      <c r="AA11" s="6">
        <f t="shared" si="9"/>
        <v>214.78873239436601</v>
      </c>
    </row>
    <row r="12" spans="1:27">
      <c r="A12" s="5">
        <v>45310</v>
      </c>
      <c r="B12" s="4">
        <v>10</v>
      </c>
      <c r="C12" s="4" t="s">
        <v>14</v>
      </c>
      <c r="D12" s="4">
        <v>154</v>
      </c>
      <c r="E12" s="4">
        <v>4.93</v>
      </c>
      <c r="F12" s="2">
        <v>0.48</v>
      </c>
      <c r="G12" s="6">
        <f t="shared" si="2"/>
        <v>1581.7083333333301</v>
      </c>
      <c r="H12" s="6">
        <f t="shared" si="3"/>
        <v>10.2708333333333</v>
      </c>
      <c r="I12" s="6">
        <f t="shared" si="4"/>
        <v>320.83333333333297</v>
      </c>
      <c r="J12" s="2">
        <v>222</v>
      </c>
      <c r="K12" s="2">
        <v>5.18</v>
      </c>
      <c r="L12" s="2">
        <v>0.69</v>
      </c>
      <c r="M12" s="6">
        <f>K12/L12*'Da Vinci robotic surgery '!I12</f>
        <v>2346.0144927536198</v>
      </c>
      <c r="N12" s="6">
        <f t="shared" si="0"/>
        <v>7.5072463768115902</v>
      </c>
      <c r="O12" s="6">
        <f t="shared" si="1"/>
        <v>321.73913043478302</v>
      </c>
      <c r="P12" s="2">
        <v>82</v>
      </c>
      <c r="Q12" s="2">
        <v>12.17</v>
      </c>
      <c r="R12" s="2">
        <v>0.25</v>
      </c>
      <c r="S12" s="6">
        <f t="shared" si="10"/>
        <v>3991.76</v>
      </c>
      <c r="T12" s="6">
        <f t="shared" si="5"/>
        <v>48.68</v>
      </c>
      <c r="U12" s="6">
        <f t="shared" si="7"/>
        <v>328</v>
      </c>
      <c r="V12" s="2">
        <v>100</v>
      </c>
      <c r="W12" s="2">
        <v>7.43</v>
      </c>
      <c r="X12" s="2">
        <v>0.25</v>
      </c>
      <c r="Y12" s="6">
        <f t="shared" si="8"/>
        <v>2972</v>
      </c>
      <c r="Z12" s="6">
        <f t="shared" si="6"/>
        <v>29.72</v>
      </c>
      <c r="AA12" s="6">
        <f t="shared" si="9"/>
        <v>400</v>
      </c>
    </row>
    <row r="13" spans="1:27">
      <c r="A13" s="5">
        <v>45306</v>
      </c>
      <c r="B13" s="4">
        <v>11</v>
      </c>
      <c r="C13" s="4" t="s">
        <v>14</v>
      </c>
      <c r="D13" s="4">
        <v>75</v>
      </c>
      <c r="E13" s="4">
        <v>2.76</v>
      </c>
      <c r="F13" s="2">
        <v>0.45</v>
      </c>
      <c r="G13" s="6">
        <f t="shared" si="2"/>
        <v>460</v>
      </c>
      <c r="H13" s="6">
        <f t="shared" si="3"/>
        <v>6.1333333333333302</v>
      </c>
      <c r="I13" s="6">
        <f t="shared" si="4"/>
        <v>166.666666666667</v>
      </c>
      <c r="J13" s="2">
        <v>134</v>
      </c>
      <c r="K13" s="2">
        <v>15.08</v>
      </c>
      <c r="L13" s="2">
        <v>1.1399999999999999</v>
      </c>
      <c r="M13" s="6">
        <f>K13/L13*'Da Vinci robotic surgery '!I13</f>
        <v>1265.6045519203401</v>
      </c>
      <c r="N13" s="6">
        <f t="shared" si="0"/>
        <v>13.228070175438599</v>
      </c>
      <c r="O13" s="6">
        <f t="shared" si="1"/>
        <v>117.54385964912299</v>
      </c>
      <c r="P13" s="2">
        <v>91</v>
      </c>
      <c r="Q13" s="2">
        <v>6.98</v>
      </c>
      <c r="R13" s="2">
        <v>0.43</v>
      </c>
      <c r="S13" s="6">
        <f t="shared" si="10"/>
        <v>1477.1627906976701</v>
      </c>
      <c r="T13" s="6">
        <f t="shared" si="5"/>
        <v>16.232558139534898</v>
      </c>
      <c r="U13" s="6">
        <f t="shared" si="7"/>
        <v>211.62790697674399</v>
      </c>
      <c r="V13" s="2">
        <v>100</v>
      </c>
      <c r="W13" s="2">
        <v>6.98</v>
      </c>
      <c r="X13" s="2">
        <v>1.1000000000000001</v>
      </c>
      <c r="Y13" s="6">
        <f t="shared" si="8"/>
        <v>634.54545454545496</v>
      </c>
      <c r="Z13" s="6">
        <f t="shared" si="6"/>
        <v>6.3454545454545501</v>
      </c>
      <c r="AA13" s="6">
        <f t="shared" si="9"/>
        <v>90.909090909090907</v>
      </c>
    </row>
    <row r="14" spans="1:27">
      <c r="A14" s="5">
        <v>45306</v>
      </c>
      <c r="B14" s="4">
        <v>12</v>
      </c>
      <c r="C14" s="4" t="s">
        <v>14</v>
      </c>
      <c r="D14" s="4">
        <v>139</v>
      </c>
      <c r="E14" s="4">
        <v>11.55</v>
      </c>
      <c r="F14" s="2">
        <v>0.23</v>
      </c>
      <c r="G14" s="6">
        <f t="shared" si="2"/>
        <v>6980.2173913043498</v>
      </c>
      <c r="H14" s="6">
        <f t="shared" si="3"/>
        <v>50.2173913043478</v>
      </c>
      <c r="I14" s="6">
        <f t="shared" si="4"/>
        <v>604.34782608695696</v>
      </c>
      <c r="J14" s="2">
        <v>154</v>
      </c>
      <c r="K14" s="2">
        <v>7.17</v>
      </c>
      <c r="L14" s="2">
        <v>0.72</v>
      </c>
      <c r="M14" s="6">
        <f>K14/L14*'Da Vinci robotic surgery '!I14</f>
        <v>1133.4688346883499</v>
      </c>
      <c r="N14" s="6">
        <f t="shared" si="0"/>
        <v>9.9583333333333304</v>
      </c>
      <c r="O14" s="6">
        <f t="shared" si="1"/>
        <v>213.888888888889</v>
      </c>
      <c r="P14" s="2">
        <v>152</v>
      </c>
      <c r="Q14" s="2">
        <v>3.53</v>
      </c>
      <c r="R14" s="2">
        <v>0.63</v>
      </c>
      <c r="S14" s="6">
        <f t="shared" si="10"/>
        <v>851.68253968253998</v>
      </c>
      <c r="T14" s="6">
        <f t="shared" si="5"/>
        <v>5.6031746031746001</v>
      </c>
      <c r="U14" s="6">
        <f t="shared" si="7"/>
        <v>241.26984126984101</v>
      </c>
      <c r="V14" s="2">
        <v>152</v>
      </c>
      <c r="W14" s="2">
        <v>3.53</v>
      </c>
      <c r="X14" s="2">
        <v>0.63</v>
      </c>
      <c r="Y14" s="6">
        <f t="shared" si="8"/>
        <v>851.68253968253998</v>
      </c>
      <c r="Z14" s="6">
        <f t="shared" si="6"/>
        <v>5.6031746031746001</v>
      </c>
      <c r="AA14" s="6">
        <f t="shared" si="9"/>
        <v>241.26984126984101</v>
      </c>
    </row>
    <row r="15" spans="1:27">
      <c r="A15" s="5">
        <v>45309</v>
      </c>
      <c r="B15" s="4">
        <v>13</v>
      </c>
      <c r="C15" s="4" t="s">
        <v>14</v>
      </c>
      <c r="D15" s="4">
        <v>203</v>
      </c>
      <c r="E15" s="4">
        <v>7.9</v>
      </c>
      <c r="F15" s="2">
        <v>1.06</v>
      </c>
      <c r="G15" s="6">
        <f t="shared" si="2"/>
        <v>1512.9245283018899</v>
      </c>
      <c r="H15" s="6">
        <f t="shared" si="3"/>
        <v>7.4528301886792496</v>
      </c>
      <c r="I15" s="6">
        <f t="shared" si="4"/>
        <v>191.50943396226401</v>
      </c>
      <c r="J15" s="2">
        <v>229</v>
      </c>
      <c r="K15" s="2">
        <v>10.61</v>
      </c>
      <c r="L15" s="2">
        <v>1.23</v>
      </c>
      <c r="M15" s="6">
        <f>K15/L15*'Da Vinci robotic surgery '!I15</f>
        <v>1433.7033922063299</v>
      </c>
      <c r="N15" s="6">
        <f t="shared" si="0"/>
        <v>8.6260162601626007</v>
      </c>
      <c r="O15" s="6">
        <f t="shared" si="1"/>
        <v>186.17886178861801</v>
      </c>
      <c r="P15" s="2">
        <v>170</v>
      </c>
      <c r="Q15" s="2">
        <v>5.64</v>
      </c>
      <c r="R15" s="2">
        <v>1.1299999999999999</v>
      </c>
      <c r="S15" s="6">
        <f t="shared" si="10"/>
        <v>848.49557522123905</v>
      </c>
      <c r="T15" s="6">
        <f t="shared" si="5"/>
        <v>4.9911504424778803</v>
      </c>
      <c r="U15" s="6">
        <f t="shared" si="7"/>
        <v>150.44247787610601</v>
      </c>
      <c r="V15" s="2">
        <v>234</v>
      </c>
      <c r="W15" s="2">
        <v>3.3</v>
      </c>
      <c r="X15" s="2">
        <v>2.5499999999999998</v>
      </c>
      <c r="Y15" s="6">
        <f t="shared" si="8"/>
        <v>302.82352941176498</v>
      </c>
      <c r="Z15" s="6">
        <f t="shared" si="6"/>
        <v>1.29411764705882</v>
      </c>
      <c r="AA15" s="6">
        <f t="shared" si="9"/>
        <v>91.764705882352899</v>
      </c>
    </row>
    <row r="16" spans="1:27">
      <c r="A16" s="5">
        <v>45314</v>
      </c>
      <c r="B16" s="4">
        <v>14</v>
      </c>
      <c r="C16" s="4" t="s">
        <v>14</v>
      </c>
      <c r="D16" s="2">
        <v>181</v>
      </c>
      <c r="E16" s="2">
        <v>8.86</v>
      </c>
      <c r="F16" s="2">
        <v>1.57</v>
      </c>
      <c r="G16" s="6">
        <f t="shared" si="2"/>
        <v>1021.43949044586</v>
      </c>
      <c r="H16" s="6">
        <f t="shared" si="3"/>
        <v>5.6433121019108299</v>
      </c>
      <c r="I16" s="6">
        <f t="shared" si="4"/>
        <v>115.286624203822</v>
      </c>
      <c r="J16" s="2">
        <v>137</v>
      </c>
      <c r="K16" s="2">
        <v>12.51</v>
      </c>
      <c r="L16" s="2">
        <v>1.23</v>
      </c>
      <c r="M16" s="6">
        <f>K16/L16*'Da Vinci robotic surgery '!I16</f>
        <v>6865.2439024390196</v>
      </c>
      <c r="N16" s="6">
        <f t="shared" si="0"/>
        <v>10.170731707317101</v>
      </c>
      <c r="O16" s="6">
        <f t="shared" si="1"/>
        <v>111.38211382113801</v>
      </c>
      <c r="P16" s="2">
        <v>206</v>
      </c>
      <c r="Q16" s="2">
        <v>5.3</v>
      </c>
      <c r="R16" s="2">
        <v>2.59</v>
      </c>
      <c r="S16" s="6">
        <f t="shared" si="10"/>
        <v>421.54440154440198</v>
      </c>
      <c r="T16" s="6">
        <f t="shared" si="5"/>
        <v>2.0463320463320498</v>
      </c>
      <c r="U16" s="6">
        <f t="shared" si="7"/>
        <v>79.5366795366795</v>
      </c>
      <c r="V16" s="2">
        <v>243</v>
      </c>
      <c r="W16" s="2">
        <v>5.4</v>
      </c>
      <c r="X16" s="2">
        <v>2.86</v>
      </c>
      <c r="Y16" s="6">
        <f t="shared" si="8"/>
        <v>458.81118881118903</v>
      </c>
      <c r="Z16" s="6">
        <f t="shared" si="6"/>
        <v>1.8881118881118899</v>
      </c>
      <c r="AA16" s="6">
        <f t="shared" si="9"/>
        <v>84.965034965035002</v>
      </c>
    </row>
    <row r="17" spans="1:27">
      <c r="A17" s="5">
        <v>45309</v>
      </c>
      <c r="B17" s="4">
        <v>15</v>
      </c>
      <c r="C17" s="4" t="s">
        <v>13</v>
      </c>
      <c r="D17" s="4">
        <v>104</v>
      </c>
      <c r="E17" s="4">
        <v>6.61</v>
      </c>
      <c r="F17" s="2">
        <v>0.69</v>
      </c>
      <c r="G17" s="6">
        <f t="shared" si="2"/>
        <v>996.28985507246398</v>
      </c>
      <c r="H17" s="6">
        <f t="shared" si="3"/>
        <v>9.5797101449275406</v>
      </c>
      <c r="I17" s="6">
        <f t="shared" si="4"/>
        <v>150.72463768115901</v>
      </c>
      <c r="J17" s="2">
        <v>170</v>
      </c>
      <c r="K17" s="2">
        <v>8.36</v>
      </c>
      <c r="L17" s="2">
        <v>0.72</v>
      </c>
      <c r="M17" s="6">
        <f>K17/L17*'Da Vinci robotic surgery '!I17</f>
        <v>1894.44444444444</v>
      </c>
      <c r="N17" s="6">
        <f t="shared" si="0"/>
        <v>11.6111111111111</v>
      </c>
      <c r="O17" s="6">
        <f t="shared" si="1"/>
        <v>236.111111111111</v>
      </c>
      <c r="P17" s="2">
        <v>130</v>
      </c>
      <c r="Q17" s="2">
        <v>5.08</v>
      </c>
      <c r="R17" s="2">
        <v>1.55</v>
      </c>
      <c r="S17" s="6">
        <f t="shared" si="10"/>
        <v>426.06451612903197</v>
      </c>
      <c r="T17" s="6">
        <f t="shared" si="5"/>
        <v>3.2774193548387101</v>
      </c>
      <c r="U17" s="6">
        <f t="shared" si="7"/>
        <v>83.870967741935502</v>
      </c>
      <c r="V17" s="2">
        <v>110</v>
      </c>
      <c r="W17" s="2">
        <v>5.08</v>
      </c>
      <c r="X17" s="2">
        <v>1.88</v>
      </c>
      <c r="Y17" s="6">
        <f t="shared" si="8"/>
        <v>297.23404255319201</v>
      </c>
      <c r="Z17" s="6">
        <f t="shared" si="6"/>
        <v>2.7021276595744701</v>
      </c>
      <c r="AA17" s="6">
        <f t="shared" si="9"/>
        <v>58.510638297872298</v>
      </c>
    </row>
    <row r="18" spans="1:27">
      <c r="A18" s="5">
        <v>45309</v>
      </c>
      <c r="B18" s="4">
        <v>16</v>
      </c>
      <c r="C18" s="4" t="s">
        <v>13</v>
      </c>
      <c r="D18" s="2">
        <v>41</v>
      </c>
      <c r="E18" s="2">
        <v>11.38</v>
      </c>
      <c r="F18" s="2">
        <v>0.34</v>
      </c>
      <c r="G18" s="6">
        <f t="shared" si="2"/>
        <v>1372.2941176470599</v>
      </c>
      <c r="H18" s="6">
        <f t="shared" si="3"/>
        <v>33.470588235294102</v>
      </c>
      <c r="I18" s="6">
        <f t="shared" si="4"/>
        <v>120.58823529411799</v>
      </c>
      <c r="J18" s="2">
        <v>181</v>
      </c>
      <c r="K18" s="2">
        <v>0.77</v>
      </c>
      <c r="L18" s="2">
        <v>0.54</v>
      </c>
      <c r="M18" s="6">
        <f>K18/L18*'Da Vinci robotic surgery '!I18</f>
        <v>149.98080982536899</v>
      </c>
      <c r="N18" s="6">
        <f t="shared" si="0"/>
        <v>1.42592592592593</v>
      </c>
      <c r="O18" s="6">
        <f t="shared" si="1"/>
        <v>335.18518518518499</v>
      </c>
      <c r="P18" s="2">
        <v>17</v>
      </c>
      <c r="Q18" s="2">
        <v>7.55</v>
      </c>
      <c r="R18" s="2">
        <v>0.51</v>
      </c>
      <c r="S18" s="6">
        <f t="shared" si="10"/>
        <v>251.666666666667</v>
      </c>
      <c r="T18" s="6">
        <f t="shared" si="5"/>
        <v>14.8039215686274</v>
      </c>
      <c r="U18" s="6">
        <f t="shared" si="7"/>
        <v>33.3333333333333</v>
      </c>
      <c r="V18" s="2">
        <v>62</v>
      </c>
      <c r="W18" s="2">
        <v>77.5</v>
      </c>
      <c r="X18" s="2">
        <v>9.9</v>
      </c>
      <c r="Y18" s="6">
        <f t="shared" si="8"/>
        <v>485.35353535353499</v>
      </c>
      <c r="Z18" s="6">
        <f t="shared" si="6"/>
        <v>7.8282828282828296</v>
      </c>
      <c r="AA18" s="6">
        <f t="shared" si="9"/>
        <v>6.2626262626262603</v>
      </c>
    </row>
    <row r="19" spans="1:27">
      <c r="A19" s="5">
        <v>45310</v>
      </c>
      <c r="B19" s="4">
        <v>17</v>
      </c>
      <c r="C19" s="4" t="s">
        <v>14</v>
      </c>
      <c r="D19" s="4">
        <v>207</v>
      </c>
      <c r="E19" s="4">
        <v>2.0499999999999998</v>
      </c>
      <c r="F19" s="2">
        <v>1.55</v>
      </c>
      <c r="G19" s="6">
        <f t="shared" si="2"/>
        <v>273.77419354838702</v>
      </c>
      <c r="H19" s="6">
        <f t="shared" si="3"/>
        <v>1.32258064516129</v>
      </c>
      <c r="I19" s="6">
        <f t="shared" si="4"/>
        <v>133.54838709677401</v>
      </c>
      <c r="J19" s="2">
        <v>126</v>
      </c>
      <c r="K19" s="2">
        <v>7.63</v>
      </c>
      <c r="L19" s="2">
        <v>0.6</v>
      </c>
      <c r="M19" s="6">
        <f>K19/L19*'Da Vinci robotic surgery '!I19</f>
        <v>1301.24031007752</v>
      </c>
      <c r="N19" s="6">
        <f t="shared" si="0"/>
        <v>12.716666666666701</v>
      </c>
      <c r="O19" s="6">
        <f t="shared" si="1"/>
        <v>210</v>
      </c>
      <c r="P19" s="2">
        <v>210</v>
      </c>
      <c r="Q19" s="2">
        <v>4.74</v>
      </c>
      <c r="R19" s="2">
        <v>1.36</v>
      </c>
      <c r="S19" s="6">
        <f t="shared" si="10"/>
        <v>731.91176470588198</v>
      </c>
      <c r="T19" s="6">
        <f t="shared" si="5"/>
        <v>3.4852941176470602</v>
      </c>
      <c r="U19" s="6">
        <f t="shared" si="7"/>
        <v>154.41176470588201</v>
      </c>
      <c r="V19" s="2">
        <v>226</v>
      </c>
      <c r="W19" s="2">
        <v>3.3</v>
      </c>
      <c r="X19" s="2">
        <v>1.83</v>
      </c>
      <c r="Y19" s="6">
        <f t="shared" si="8"/>
        <v>407.54098360655701</v>
      </c>
      <c r="Z19" s="6">
        <f t="shared" si="6"/>
        <v>1.8032786885245899</v>
      </c>
      <c r="AA19" s="6">
        <f t="shared" si="9"/>
        <v>123.497267759563</v>
      </c>
    </row>
    <row r="20" spans="1:27">
      <c r="A20" s="5">
        <v>45311</v>
      </c>
      <c r="B20" s="4">
        <v>18</v>
      </c>
      <c r="C20" s="4" t="s">
        <v>14</v>
      </c>
      <c r="D20" s="4">
        <v>170</v>
      </c>
      <c r="E20" s="4">
        <v>5.77</v>
      </c>
      <c r="F20" s="2">
        <v>2.0499999999999998</v>
      </c>
      <c r="G20" s="6">
        <f t="shared" si="2"/>
        <v>478.48780487804902</v>
      </c>
      <c r="H20" s="6">
        <f t="shared" si="3"/>
        <v>2.8146341463414601</v>
      </c>
      <c r="I20" s="6">
        <f t="shared" si="4"/>
        <v>82.926829268292707</v>
      </c>
      <c r="J20" s="2">
        <v>100</v>
      </c>
      <c r="K20" s="2">
        <v>6.92</v>
      </c>
      <c r="L20" s="2">
        <v>0.2</v>
      </c>
      <c r="M20" s="6">
        <f>K20/L20*'Da Vinci robotic surgery '!I20</f>
        <v>5733.7142857142999</v>
      </c>
      <c r="N20" s="6">
        <f t="shared" si="0"/>
        <v>34.6</v>
      </c>
      <c r="O20" s="6">
        <f t="shared" si="1"/>
        <v>500</v>
      </c>
      <c r="P20" s="2">
        <v>121</v>
      </c>
      <c r="Q20" s="2">
        <v>5.23</v>
      </c>
      <c r="R20" s="2">
        <v>0.84</v>
      </c>
      <c r="S20" s="6">
        <f t="shared" si="10"/>
        <v>753.36904761904805</v>
      </c>
      <c r="T20" s="6">
        <f t="shared" si="5"/>
        <v>6.2261904761904798</v>
      </c>
      <c r="U20" s="6">
        <f t="shared" si="7"/>
        <v>144.04761904761901</v>
      </c>
      <c r="V20" s="2">
        <v>140</v>
      </c>
      <c r="W20" s="2">
        <v>5.51</v>
      </c>
      <c r="X20" s="2">
        <v>0.8</v>
      </c>
      <c r="Y20" s="6">
        <f t="shared" si="8"/>
        <v>964.25</v>
      </c>
      <c r="Z20" s="6">
        <f t="shared" si="6"/>
        <v>6.8875000000000002</v>
      </c>
      <c r="AA20" s="6">
        <f t="shared" si="9"/>
        <v>175</v>
      </c>
    </row>
    <row r="21" spans="1:27">
      <c r="A21" s="5">
        <v>45313</v>
      </c>
      <c r="B21" s="4">
        <v>19</v>
      </c>
      <c r="C21" s="4" t="s">
        <v>13</v>
      </c>
      <c r="D21" s="4">
        <v>181</v>
      </c>
      <c r="E21" s="4">
        <v>2.34</v>
      </c>
      <c r="F21" s="2">
        <v>1.42</v>
      </c>
      <c r="G21" s="6">
        <f t="shared" si="2"/>
        <v>298.26760563380299</v>
      </c>
      <c r="H21" s="6">
        <f t="shared" si="3"/>
        <v>1.64788732394366</v>
      </c>
      <c r="I21" s="6">
        <f t="shared" si="4"/>
        <v>127.464788732394</v>
      </c>
      <c r="J21" s="2">
        <v>159</v>
      </c>
      <c r="K21" s="2">
        <v>8.8800000000000008</v>
      </c>
      <c r="L21" s="2">
        <v>0.52</v>
      </c>
      <c r="M21" s="6">
        <f>K21/L21*'Da Vinci robotic surgery '!I21</f>
        <v>1506.7873303167401</v>
      </c>
      <c r="N21" s="6">
        <f t="shared" si="0"/>
        <v>17.076923076923102</v>
      </c>
      <c r="O21" s="6">
        <f t="shared" si="1"/>
        <v>305.769230769231</v>
      </c>
      <c r="P21" s="2">
        <v>182</v>
      </c>
      <c r="Q21" s="2">
        <v>2.44</v>
      </c>
      <c r="R21" s="2">
        <v>1.0900000000000001</v>
      </c>
      <c r="S21" s="6">
        <f t="shared" si="10"/>
        <v>407.41284403669698</v>
      </c>
      <c r="T21" s="6">
        <f t="shared" si="5"/>
        <v>2.2385321100917399</v>
      </c>
      <c r="U21" s="6">
        <f t="shared" si="7"/>
        <v>166.97247706421999</v>
      </c>
      <c r="V21" s="2">
        <v>125</v>
      </c>
      <c r="W21" s="2">
        <v>2.44</v>
      </c>
      <c r="X21" s="2">
        <v>1.2</v>
      </c>
      <c r="Y21" s="6">
        <f t="shared" si="8"/>
        <v>254.166666666667</v>
      </c>
      <c r="Z21" s="6">
        <f t="shared" si="6"/>
        <v>2.0333333333333301</v>
      </c>
      <c r="AA21" s="6">
        <f t="shared" si="9"/>
        <v>104.166666666667</v>
      </c>
    </row>
    <row r="22" spans="1:27">
      <c r="A22" s="5">
        <v>45315</v>
      </c>
      <c r="B22" s="4">
        <v>20</v>
      </c>
      <c r="C22" s="4" t="s">
        <v>14</v>
      </c>
      <c r="D22" s="4">
        <v>190</v>
      </c>
      <c r="E22" s="4">
        <v>3.26</v>
      </c>
      <c r="F22" s="2">
        <v>1.2</v>
      </c>
      <c r="G22" s="6">
        <f t="shared" si="2"/>
        <v>516.16666666666697</v>
      </c>
      <c r="H22" s="6">
        <f t="shared" si="3"/>
        <v>2.7166666666666699</v>
      </c>
      <c r="I22" s="6">
        <f t="shared" si="4"/>
        <v>158.333333333333</v>
      </c>
      <c r="J22" s="2">
        <v>220</v>
      </c>
      <c r="K22" s="2">
        <v>7.54</v>
      </c>
      <c r="L22" s="2">
        <v>0.1</v>
      </c>
      <c r="M22" s="6">
        <f>K22/L22*'Da Vinci robotic surgery '!I22</f>
        <v>18755.75</v>
      </c>
      <c r="N22" s="6">
        <f t="shared" si="0"/>
        <v>75.400000000000006</v>
      </c>
      <c r="O22" s="6">
        <f t="shared" si="1"/>
        <v>2200</v>
      </c>
      <c r="P22" s="2">
        <v>165</v>
      </c>
      <c r="Q22" s="2">
        <v>3.84</v>
      </c>
      <c r="R22" s="2">
        <v>0.84</v>
      </c>
      <c r="S22" s="6">
        <f t="shared" si="10"/>
        <v>754.28571428571399</v>
      </c>
      <c r="T22" s="6">
        <f t="shared" si="5"/>
        <v>4.5714285714285703</v>
      </c>
      <c r="U22" s="6">
        <f t="shared" si="7"/>
        <v>196.42857142857099</v>
      </c>
      <c r="V22" s="2">
        <v>157</v>
      </c>
      <c r="W22" s="2">
        <v>2.93</v>
      </c>
      <c r="X22" s="2">
        <v>0.85</v>
      </c>
      <c r="Y22" s="6">
        <f t="shared" si="8"/>
        <v>541.18823529411804</v>
      </c>
      <c r="Z22" s="6">
        <f t="shared" si="6"/>
        <v>3.4470588235294102</v>
      </c>
      <c r="AA22" s="6">
        <f t="shared" si="9"/>
        <v>184.70588235294099</v>
      </c>
    </row>
    <row r="23" spans="1:27">
      <c r="A23" s="5">
        <v>45314</v>
      </c>
      <c r="B23" s="4">
        <v>21</v>
      </c>
      <c r="C23" s="4" t="s">
        <v>14</v>
      </c>
      <c r="D23" s="4">
        <v>213</v>
      </c>
      <c r="E23" s="4">
        <v>3.26</v>
      </c>
      <c r="F23" s="2">
        <v>1.64</v>
      </c>
      <c r="G23" s="6">
        <f t="shared" si="2"/>
        <v>423.40243902438999</v>
      </c>
      <c r="H23" s="6">
        <f t="shared" si="3"/>
        <v>1.98780487804878</v>
      </c>
      <c r="I23" s="6">
        <f t="shared" si="4"/>
        <v>129.878048780488</v>
      </c>
      <c r="J23" s="2">
        <v>109</v>
      </c>
      <c r="K23" s="2">
        <v>10.31</v>
      </c>
      <c r="L23" s="2">
        <v>1.68</v>
      </c>
      <c r="M23" s="6">
        <f>K23/L23*'Da Vinci robotic surgery '!I23</f>
        <v>311.68506834910602</v>
      </c>
      <c r="N23" s="6">
        <f t="shared" si="0"/>
        <v>6.1369047619047601</v>
      </c>
      <c r="O23" s="6">
        <f t="shared" si="1"/>
        <v>64.880952380952394</v>
      </c>
      <c r="P23" s="2">
        <v>166</v>
      </c>
      <c r="Q23" s="2">
        <v>5.67</v>
      </c>
      <c r="R23" s="2">
        <v>0.99</v>
      </c>
      <c r="S23" s="6">
        <f t="shared" si="10"/>
        <v>950.72727272727298</v>
      </c>
      <c r="T23" s="6">
        <f t="shared" si="5"/>
        <v>5.7272727272727302</v>
      </c>
      <c r="U23" s="6">
        <f t="shared" si="7"/>
        <v>167.67676767676801</v>
      </c>
      <c r="V23" s="2">
        <v>195</v>
      </c>
      <c r="W23" s="2">
        <v>5</v>
      </c>
      <c r="X23" s="2">
        <v>1.07</v>
      </c>
      <c r="Y23" s="6">
        <f t="shared" si="8"/>
        <v>911.21495327102798</v>
      </c>
      <c r="Z23" s="6">
        <f t="shared" si="6"/>
        <v>4.6728971962616797</v>
      </c>
      <c r="AA23" s="6">
        <f t="shared" si="9"/>
        <v>182.24299065420601</v>
      </c>
    </row>
    <row r="24" spans="1:27">
      <c r="A24" s="5">
        <v>45328</v>
      </c>
      <c r="B24" s="4">
        <v>22</v>
      </c>
      <c r="C24" s="4" t="s">
        <v>14</v>
      </c>
      <c r="D24" s="4">
        <v>22</v>
      </c>
      <c r="E24" s="4">
        <v>2.83</v>
      </c>
      <c r="F24" s="2">
        <v>0.15</v>
      </c>
      <c r="G24" s="6">
        <f t="shared" si="2"/>
        <v>415.066666666667</v>
      </c>
      <c r="H24" s="6">
        <f t="shared" si="3"/>
        <v>18.866666666666699</v>
      </c>
      <c r="I24" s="6">
        <f t="shared" si="4"/>
        <v>146.666666666667</v>
      </c>
      <c r="J24" s="2">
        <v>349</v>
      </c>
      <c r="K24" s="2">
        <v>22.26</v>
      </c>
      <c r="L24" s="2">
        <v>0.79</v>
      </c>
      <c r="M24" s="6">
        <f>K24/L24*'Da Vinci robotic surgery '!I24</f>
        <v>6223.0961889934297</v>
      </c>
      <c r="N24" s="6">
        <f t="shared" si="0"/>
        <v>28.177215189873401</v>
      </c>
      <c r="O24" s="6">
        <f t="shared" si="1"/>
        <v>441.77215189873402</v>
      </c>
      <c r="P24" s="2">
        <v>25</v>
      </c>
      <c r="Q24" s="2">
        <v>1.72</v>
      </c>
      <c r="R24" s="2">
        <v>0.19</v>
      </c>
      <c r="S24" s="6">
        <f t="shared" si="10"/>
        <v>226.31578947368399</v>
      </c>
      <c r="T24" s="6">
        <f t="shared" si="5"/>
        <v>9.0526315789473699</v>
      </c>
      <c r="U24" s="6">
        <f t="shared" si="7"/>
        <v>131.57894736842101</v>
      </c>
      <c r="V24" s="2">
        <v>25</v>
      </c>
      <c r="W24" s="2">
        <v>1.72</v>
      </c>
      <c r="X24" s="2">
        <v>0.19</v>
      </c>
      <c r="Y24" s="6">
        <f t="shared" si="8"/>
        <v>226.31578947368399</v>
      </c>
      <c r="Z24" s="6">
        <f t="shared" si="6"/>
        <v>9.0526315789473699</v>
      </c>
      <c r="AA24" s="6">
        <f t="shared" si="9"/>
        <v>131.57894736842101</v>
      </c>
    </row>
    <row r="25" spans="1:27">
      <c r="A25" s="5">
        <v>45324</v>
      </c>
      <c r="B25" s="4">
        <v>23</v>
      </c>
      <c r="C25" s="4" t="s">
        <v>14</v>
      </c>
      <c r="D25" s="4">
        <v>307</v>
      </c>
      <c r="E25" s="4">
        <v>4.5</v>
      </c>
      <c r="F25" s="2">
        <v>1.51</v>
      </c>
      <c r="G25" s="6">
        <f t="shared" si="2"/>
        <v>914.90066225165594</v>
      </c>
      <c r="H25" s="6">
        <f t="shared" si="3"/>
        <v>2.9801324503311299</v>
      </c>
      <c r="I25" s="6">
        <f t="shared" si="4"/>
        <v>203.311258278146</v>
      </c>
      <c r="J25" s="2">
        <v>170</v>
      </c>
      <c r="K25" s="2">
        <v>7.29</v>
      </c>
      <c r="L25" s="2">
        <v>0.74</v>
      </c>
      <c r="M25" s="6">
        <f>K25/L25*'Da Vinci robotic surgery '!I25</f>
        <v>1506.1200623700599</v>
      </c>
      <c r="N25" s="6">
        <f t="shared" si="0"/>
        <v>9.8513513513513509</v>
      </c>
      <c r="O25" s="6">
        <f t="shared" si="1"/>
        <v>229.72972972973</v>
      </c>
      <c r="P25" s="2">
        <v>242</v>
      </c>
      <c r="Q25" s="2">
        <v>2.93</v>
      </c>
      <c r="R25" s="2">
        <v>1.21</v>
      </c>
      <c r="S25" s="6">
        <f t="shared" si="10"/>
        <v>586</v>
      </c>
      <c r="T25" s="6">
        <f t="shared" si="5"/>
        <v>2.4214876033057902</v>
      </c>
      <c r="U25" s="6">
        <f t="shared" si="7"/>
        <v>200</v>
      </c>
      <c r="V25" s="2">
        <v>242</v>
      </c>
      <c r="W25" s="2">
        <v>2.93</v>
      </c>
      <c r="X25" s="2">
        <v>1.21</v>
      </c>
      <c r="Y25" s="6">
        <f t="shared" si="8"/>
        <v>586</v>
      </c>
      <c r="Z25" s="6">
        <f t="shared" si="6"/>
        <v>2.4214876033057902</v>
      </c>
      <c r="AA25" s="6">
        <f t="shared" si="9"/>
        <v>200</v>
      </c>
    </row>
    <row r="26" spans="1:27">
      <c r="A26" s="5">
        <v>45327</v>
      </c>
      <c r="B26" s="4">
        <v>24</v>
      </c>
      <c r="C26" s="4" t="s">
        <v>13</v>
      </c>
      <c r="D26" s="4">
        <v>221</v>
      </c>
      <c r="E26" s="4">
        <v>2.56</v>
      </c>
      <c r="F26" s="2">
        <v>1.72</v>
      </c>
      <c r="G26" s="6">
        <f t="shared" si="2"/>
        <v>328.93023255814001</v>
      </c>
      <c r="H26" s="6">
        <f t="shared" si="3"/>
        <v>1.48837209302326</v>
      </c>
      <c r="I26" s="6">
        <f t="shared" si="4"/>
        <v>128.488372093023</v>
      </c>
      <c r="J26" s="2">
        <v>124</v>
      </c>
      <c r="K26" s="2">
        <v>8.0399999999999991</v>
      </c>
      <c r="L26" s="2">
        <v>0.7</v>
      </c>
      <c r="M26" s="6">
        <f>K26/L26*'Da Vinci robotic surgery '!I26</f>
        <v>2176.9435215946801</v>
      </c>
      <c r="N26" s="6">
        <f t="shared" si="0"/>
        <v>11.4857142857143</v>
      </c>
      <c r="O26" s="6">
        <f t="shared" si="1"/>
        <v>177.142857142857</v>
      </c>
      <c r="P26" s="2">
        <v>244</v>
      </c>
      <c r="Q26" s="2">
        <v>5.62</v>
      </c>
      <c r="R26" s="2">
        <v>1.35</v>
      </c>
      <c r="S26" s="6">
        <f t="shared" si="10"/>
        <v>1015.76296296296</v>
      </c>
      <c r="T26" s="6">
        <f t="shared" si="5"/>
        <v>4.1629629629629603</v>
      </c>
      <c r="U26" s="6">
        <f t="shared" si="7"/>
        <v>180.74074074074099</v>
      </c>
      <c r="V26" s="2">
        <v>252</v>
      </c>
      <c r="W26" s="2">
        <v>3.81</v>
      </c>
      <c r="X26" s="2">
        <v>1.52</v>
      </c>
      <c r="Y26" s="6">
        <f t="shared" si="8"/>
        <v>631.65789473684197</v>
      </c>
      <c r="Z26" s="6">
        <f t="shared" si="6"/>
        <v>2.5065789473684199</v>
      </c>
      <c r="AA26" s="6">
        <f t="shared" si="9"/>
        <v>165.789473684211</v>
      </c>
    </row>
    <row r="27" spans="1:27">
      <c r="A27" s="5">
        <v>45327</v>
      </c>
      <c r="B27" s="4">
        <v>25</v>
      </c>
      <c r="C27" s="4" t="s">
        <v>14</v>
      </c>
      <c r="D27" s="4">
        <v>338</v>
      </c>
      <c r="E27" s="4">
        <v>3.44</v>
      </c>
      <c r="F27" s="2">
        <v>1.67</v>
      </c>
      <c r="G27" s="6">
        <f t="shared" si="2"/>
        <v>696.23952095808397</v>
      </c>
      <c r="H27" s="6">
        <f t="shared" si="3"/>
        <v>2.0598802395209601</v>
      </c>
      <c r="I27" s="6">
        <f t="shared" si="4"/>
        <v>202.39520958083801</v>
      </c>
      <c r="J27" s="2">
        <v>405</v>
      </c>
      <c r="K27" s="2">
        <v>16.09</v>
      </c>
      <c r="L27" s="2">
        <v>0.68</v>
      </c>
      <c r="M27" s="6">
        <f>K27/L27*'Da Vinci robotic surgery '!I27</f>
        <v>5640.3043775649803</v>
      </c>
      <c r="N27" s="6">
        <f t="shared" si="0"/>
        <v>23.661764705882401</v>
      </c>
      <c r="O27" s="6">
        <f t="shared" si="1"/>
        <v>595.58823529411802</v>
      </c>
      <c r="P27" s="2">
        <v>303</v>
      </c>
      <c r="Q27" s="2">
        <v>5.31</v>
      </c>
      <c r="R27" s="2">
        <v>0.96</v>
      </c>
      <c r="S27" s="6">
        <f t="shared" si="10"/>
        <v>1675.96875</v>
      </c>
      <c r="T27" s="6">
        <f t="shared" si="5"/>
        <v>5.53125</v>
      </c>
      <c r="U27" s="6">
        <f t="shared" si="7"/>
        <v>315.625</v>
      </c>
      <c r="V27" s="2">
        <v>243</v>
      </c>
      <c r="W27" s="2">
        <v>4.47</v>
      </c>
      <c r="X27" s="2">
        <v>1.1100000000000001</v>
      </c>
      <c r="Y27" s="6">
        <f t="shared" si="8"/>
        <v>978.56756756756704</v>
      </c>
      <c r="Z27" s="6">
        <f t="shared" si="6"/>
        <v>4.0270270270270299</v>
      </c>
      <c r="AA27" s="6">
        <f t="shared" si="9"/>
        <v>218.91891891891899</v>
      </c>
    </row>
    <row r="28" spans="1:27">
      <c r="A28" s="5">
        <v>45324</v>
      </c>
      <c r="B28" s="4">
        <v>26</v>
      </c>
      <c r="C28" s="4" t="s">
        <v>14</v>
      </c>
      <c r="D28" s="4">
        <v>134</v>
      </c>
      <c r="E28" s="4">
        <v>3.07</v>
      </c>
      <c r="F28" s="2">
        <v>1.77</v>
      </c>
      <c r="G28" s="6">
        <f t="shared" si="2"/>
        <v>232.41807909604501</v>
      </c>
      <c r="H28" s="6">
        <f t="shared" si="3"/>
        <v>1.7344632768361601</v>
      </c>
      <c r="I28" s="6">
        <f t="shared" si="4"/>
        <v>75.706214689265494</v>
      </c>
      <c r="J28" s="2">
        <v>382</v>
      </c>
      <c r="K28" s="2">
        <v>7.91</v>
      </c>
      <c r="L28" s="2">
        <v>1.1100000000000001</v>
      </c>
      <c r="M28" s="6">
        <f>K28/L28*'Da Vinci robotic surgery '!I28</f>
        <v>2920.4391891891901</v>
      </c>
      <c r="N28" s="6">
        <f t="shared" si="0"/>
        <v>7.1261261261261302</v>
      </c>
      <c r="O28" s="6">
        <f t="shared" si="1"/>
        <v>344.14414414414398</v>
      </c>
      <c r="P28" s="2">
        <v>132</v>
      </c>
      <c r="Q28" s="2">
        <v>5.12</v>
      </c>
      <c r="R28" s="2">
        <v>1.53</v>
      </c>
      <c r="S28" s="6">
        <f t="shared" si="10"/>
        <v>441.725490196078</v>
      </c>
      <c r="T28" s="6">
        <f t="shared" si="5"/>
        <v>3.34640522875817</v>
      </c>
      <c r="U28" s="6">
        <f t="shared" si="7"/>
        <v>86.274509803921603</v>
      </c>
      <c r="V28" s="2">
        <v>141</v>
      </c>
      <c r="W28" s="2">
        <v>4.4800000000000004</v>
      </c>
      <c r="X28" s="2">
        <v>0.95</v>
      </c>
      <c r="Y28" s="6">
        <f t="shared" si="8"/>
        <v>664.92631578947396</v>
      </c>
      <c r="Z28" s="6">
        <f t="shared" si="6"/>
        <v>4.7157894736842101</v>
      </c>
      <c r="AA28" s="6">
        <f t="shared" si="9"/>
        <v>148.42105263157899</v>
      </c>
    </row>
    <row r="29" spans="1:27">
      <c r="A29" s="5">
        <v>45327</v>
      </c>
      <c r="B29" s="4">
        <v>27</v>
      </c>
      <c r="C29" s="4" t="s">
        <v>14</v>
      </c>
      <c r="D29" s="4">
        <v>224</v>
      </c>
      <c r="E29" s="4">
        <v>1.97</v>
      </c>
      <c r="F29" s="2">
        <v>1.48</v>
      </c>
      <c r="G29" s="6">
        <f t="shared" si="2"/>
        <v>298.16216216216202</v>
      </c>
      <c r="H29" s="6">
        <f t="shared" si="3"/>
        <v>1.33108108108108</v>
      </c>
      <c r="I29" s="6">
        <f t="shared" si="4"/>
        <v>151.35135135135101</v>
      </c>
      <c r="J29" s="2">
        <v>146</v>
      </c>
      <c r="K29" s="2">
        <v>8.23</v>
      </c>
      <c r="L29" s="2">
        <v>0.81</v>
      </c>
      <c r="M29" s="6">
        <f>K29/L29*'Da Vinci robotic surgery '!I29</f>
        <v>1831.39765279683</v>
      </c>
      <c r="N29" s="6">
        <f t="shared" si="0"/>
        <v>10.160493827160501</v>
      </c>
      <c r="O29" s="6">
        <f t="shared" si="1"/>
        <v>180.246913580247</v>
      </c>
      <c r="P29" s="2">
        <v>217</v>
      </c>
      <c r="Q29" s="2">
        <v>3.42</v>
      </c>
      <c r="R29" s="2">
        <v>1.43</v>
      </c>
      <c r="S29" s="6">
        <f t="shared" si="10"/>
        <v>518.97902097902102</v>
      </c>
      <c r="T29" s="6">
        <f t="shared" si="5"/>
        <v>2.3916083916083899</v>
      </c>
      <c r="U29" s="6">
        <f t="shared" si="7"/>
        <v>151.74825174825199</v>
      </c>
      <c r="V29" s="2">
        <v>167</v>
      </c>
      <c r="W29" s="2">
        <v>5.56</v>
      </c>
      <c r="X29" s="2">
        <v>0.78</v>
      </c>
      <c r="Y29" s="6">
        <f t="shared" si="8"/>
        <v>1190.41025641026</v>
      </c>
      <c r="Z29" s="6">
        <f t="shared" si="6"/>
        <v>7.1282051282051304</v>
      </c>
      <c r="AA29" s="6">
        <f t="shared" si="9"/>
        <v>214.102564102564</v>
      </c>
    </row>
    <row r="30" spans="1:27">
      <c r="A30" s="5">
        <v>45343</v>
      </c>
      <c r="B30" s="4">
        <v>28</v>
      </c>
      <c r="C30" s="4" t="s">
        <v>14</v>
      </c>
      <c r="D30" s="4">
        <v>165</v>
      </c>
      <c r="E30" s="4">
        <v>2.57</v>
      </c>
      <c r="F30" s="2">
        <v>1.94</v>
      </c>
      <c r="G30" s="6">
        <f t="shared" si="2"/>
        <v>218.58247422680401</v>
      </c>
      <c r="H30" s="6">
        <f t="shared" si="3"/>
        <v>1.32474226804124</v>
      </c>
      <c r="I30" s="6">
        <f t="shared" si="4"/>
        <v>85.051546391752595</v>
      </c>
      <c r="J30" s="2">
        <v>156</v>
      </c>
      <c r="K30" s="2">
        <v>8.85</v>
      </c>
      <c r="L30" s="2">
        <v>0.79</v>
      </c>
      <c r="M30" s="6">
        <f>K30/L30*'Da Vinci robotic surgery '!I30</f>
        <v>3130.1191362620998</v>
      </c>
      <c r="N30" s="6">
        <f t="shared" si="0"/>
        <v>11.2025316455696</v>
      </c>
      <c r="O30" s="6">
        <f t="shared" si="1"/>
        <v>197.46835443038</v>
      </c>
      <c r="P30" s="2">
        <v>113</v>
      </c>
      <c r="Q30" s="2">
        <v>3.46</v>
      </c>
      <c r="R30" s="2">
        <v>1.25</v>
      </c>
      <c r="S30" s="6">
        <f t="shared" si="10"/>
        <v>312.78399999999999</v>
      </c>
      <c r="T30" s="6">
        <f t="shared" si="5"/>
        <v>2.7679999999999998</v>
      </c>
      <c r="U30" s="6">
        <f t="shared" si="7"/>
        <v>90.4</v>
      </c>
      <c r="V30" s="2">
        <v>126</v>
      </c>
      <c r="W30" s="2">
        <v>4.38</v>
      </c>
      <c r="X30" s="2">
        <v>1.28</v>
      </c>
      <c r="Y30" s="6">
        <f t="shared" si="8"/>
        <v>431.15625</v>
      </c>
      <c r="Z30" s="6">
        <f t="shared" si="6"/>
        <v>3.421875</v>
      </c>
      <c r="AA30" s="6">
        <f t="shared" si="9"/>
        <v>98.4375</v>
      </c>
    </row>
    <row r="31" spans="1:27">
      <c r="A31" s="5">
        <v>45327</v>
      </c>
      <c r="B31" s="4">
        <v>29</v>
      </c>
      <c r="C31" s="4" t="s">
        <v>14</v>
      </c>
      <c r="D31" s="4">
        <v>188</v>
      </c>
      <c r="E31" s="4">
        <v>2.4700000000000002</v>
      </c>
      <c r="F31" s="2">
        <v>1.68</v>
      </c>
      <c r="G31" s="6">
        <f t="shared" si="2"/>
        <v>276.40476190476198</v>
      </c>
      <c r="H31" s="6">
        <f t="shared" si="3"/>
        <v>1.4702380952381</v>
      </c>
      <c r="I31" s="6">
        <f t="shared" si="4"/>
        <v>111.904761904762</v>
      </c>
      <c r="J31" s="2">
        <v>90</v>
      </c>
      <c r="K31" s="2">
        <v>2.17</v>
      </c>
      <c r="L31" s="2">
        <v>0.43</v>
      </c>
      <c r="M31" s="6">
        <f>K31/L31*'Da Vinci robotic surgery '!I31</f>
        <v>725.64219486244303</v>
      </c>
      <c r="N31" s="6">
        <f t="shared" si="0"/>
        <v>5.0465116279069804</v>
      </c>
      <c r="O31" s="6">
        <f t="shared" si="1"/>
        <v>209.302325581395</v>
      </c>
      <c r="P31" s="2">
        <v>145</v>
      </c>
      <c r="Q31" s="2">
        <v>4.12</v>
      </c>
      <c r="R31" s="2">
        <v>1.22</v>
      </c>
      <c r="S31" s="6">
        <f t="shared" si="10"/>
        <v>489.67213114754099</v>
      </c>
      <c r="T31" s="6">
        <f t="shared" si="5"/>
        <v>3.3770491803278699</v>
      </c>
      <c r="U31" s="6">
        <f t="shared" si="7"/>
        <v>118.852459016393</v>
      </c>
      <c r="V31" s="2">
        <v>210</v>
      </c>
      <c r="W31" s="2">
        <v>4.33</v>
      </c>
      <c r="X31" s="2">
        <v>1.95</v>
      </c>
      <c r="Y31" s="6">
        <f t="shared" si="8"/>
        <v>466.30769230769198</v>
      </c>
      <c r="Z31" s="6">
        <f t="shared" si="6"/>
        <v>2.2205128205128202</v>
      </c>
      <c r="AA31" s="6">
        <f t="shared" si="9"/>
        <v>107.69230769230801</v>
      </c>
    </row>
    <row r="32" spans="1:27">
      <c r="A32" s="5">
        <v>45337</v>
      </c>
      <c r="B32" s="4">
        <v>30</v>
      </c>
      <c r="C32" s="4" t="s">
        <v>14</v>
      </c>
      <c r="D32" s="4">
        <v>245</v>
      </c>
      <c r="E32" s="4">
        <v>3.66</v>
      </c>
      <c r="F32" s="2">
        <v>1.65</v>
      </c>
      <c r="G32" s="6">
        <f t="shared" si="2"/>
        <v>543.45454545454504</v>
      </c>
      <c r="H32" s="6">
        <f t="shared" si="3"/>
        <v>2.21818181818182</v>
      </c>
      <c r="I32" s="6">
        <f t="shared" si="4"/>
        <v>148.48484848484799</v>
      </c>
      <c r="J32" s="2">
        <v>197</v>
      </c>
      <c r="K32" s="2">
        <v>12.15</v>
      </c>
      <c r="L32" s="2">
        <v>0.84</v>
      </c>
      <c r="M32" s="6">
        <f>K32/L32*'Da Vinci robotic surgery '!I32</f>
        <v>1650.05201109571</v>
      </c>
      <c r="N32" s="6">
        <f t="shared" si="0"/>
        <v>14.464285714285699</v>
      </c>
      <c r="O32" s="6">
        <f t="shared" si="1"/>
        <v>234.52380952381</v>
      </c>
      <c r="P32" s="2">
        <v>173</v>
      </c>
      <c r="Q32" s="2">
        <v>5.89</v>
      </c>
      <c r="R32" s="2">
        <v>0.62</v>
      </c>
      <c r="S32" s="6">
        <f t="shared" si="10"/>
        <v>1643.5</v>
      </c>
      <c r="T32" s="6">
        <f t="shared" si="5"/>
        <v>9.5</v>
      </c>
      <c r="U32" s="6">
        <f t="shared" si="7"/>
        <v>279.03225806451599</v>
      </c>
      <c r="V32" s="2">
        <v>199</v>
      </c>
      <c r="W32" s="2">
        <v>2.88</v>
      </c>
      <c r="X32" s="2">
        <v>0.95</v>
      </c>
      <c r="Y32" s="6">
        <f t="shared" si="8"/>
        <v>603.28421052631597</v>
      </c>
      <c r="Z32" s="6">
        <f t="shared" si="6"/>
        <v>3.0315789473684198</v>
      </c>
      <c r="AA32" s="6">
        <f t="shared" si="9"/>
        <v>209.47368421052599</v>
      </c>
    </row>
    <row r="33" spans="1:27">
      <c r="A33" s="5">
        <v>45341</v>
      </c>
      <c r="B33" s="4">
        <v>31</v>
      </c>
      <c r="C33" s="4" t="s">
        <v>13</v>
      </c>
      <c r="D33" s="4">
        <v>309</v>
      </c>
      <c r="E33" s="4">
        <v>3.91</v>
      </c>
      <c r="F33" s="2">
        <v>1.55</v>
      </c>
      <c r="G33" s="6">
        <f t="shared" si="2"/>
        <v>779.47741935483896</v>
      </c>
      <c r="H33" s="6">
        <f t="shared" si="3"/>
        <v>2.5225806451612902</v>
      </c>
      <c r="I33" s="6">
        <f t="shared" si="4"/>
        <v>199.35483870967701</v>
      </c>
      <c r="J33" s="2">
        <v>102</v>
      </c>
      <c r="K33" s="2">
        <v>8.56</v>
      </c>
      <c r="L33" s="2">
        <v>0.83</v>
      </c>
      <c r="M33" s="6">
        <f>K33/L33*'Da Vinci robotic surgery '!I33</f>
        <v>1464.11359724613</v>
      </c>
      <c r="N33" s="6">
        <f t="shared" si="0"/>
        <v>10.3132530120482</v>
      </c>
      <c r="O33" s="6">
        <f t="shared" si="1"/>
        <v>122.89156626506001</v>
      </c>
      <c r="P33" s="2">
        <v>307</v>
      </c>
      <c r="Q33" s="2">
        <v>5.13</v>
      </c>
      <c r="R33" s="2">
        <v>1.36</v>
      </c>
      <c r="S33" s="6">
        <f t="shared" si="10"/>
        <v>1158.02205882353</v>
      </c>
      <c r="T33" s="6">
        <f t="shared" si="5"/>
        <v>3.7720588235294099</v>
      </c>
      <c r="U33" s="6">
        <f t="shared" si="7"/>
        <v>225.73529411764699</v>
      </c>
      <c r="V33" s="2">
        <v>180</v>
      </c>
      <c r="W33" s="2">
        <v>5.13</v>
      </c>
      <c r="X33" s="2">
        <v>1.5</v>
      </c>
      <c r="Y33" s="6">
        <f t="shared" si="8"/>
        <v>615.6</v>
      </c>
      <c r="Z33" s="6">
        <f t="shared" si="6"/>
        <v>3.42</v>
      </c>
      <c r="AA33" s="6">
        <f t="shared" si="9"/>
        <v>120</v>
      </c>
    </row>
    <row r="34" spans="1:27">
      <c r="A34" s="5">
        <v>45351</v>
      </c>
      <c r="B34" s="4">
        <v>32</v>
      </c>
      <c r="C34" s="4" t="s">
        <v>14</v>
      </c>
      <c r="D34" s="4">
        <v>166</v>
      </c>
      <c r="E34" s="4">
        <v>5.73</v>
      </c>
      <c r="F34" s="2">
        <v>2.0699999999999998</v>
      </c>
      <c r="G34" s="6">
        <f t="shared" si="2"/>
        <v>459.50724637681202</v>
      </c>
      <c r="H34" s="6">
        <f t="shared" si="3"/>
        <v>2.7681159420289898</v>
      </c>
      <c r="I34" s="6">
        <f t="shared" si="4"/>
        <v>80.193236714975896</v>
      </c>
      <c r="J34" s="2">
        <v>126</v>
      </c>
      <c r="K34" s="2">
        <v>5.83</v>
      </c>
      <c r="L34" s="2">
        <v>0.45</v>
      </c>
      <c r="M34" s="6">
        <f>K34/L34*'Da Vinci robotic surgery '!I34</f>
        <v>2067.65432098766</v>
      </c>
      <c r="N34" s="6">
        <f t="shared" si="0"/>
        <v>12.9555555555556</v>
      </c>
      <c r="O34" s="6">
        <f t="shared" si="1"/>
        <v>280</v>
      </c>
      <c r="P34" s="2">
        <v>99</v>
      </c>
      <c r="Q34" s="2">
        <v>3.97</v>
      </c>
      <c r="R34" s="2">
        <v>0.39</v>
      </c>
      <c r="S34" s="6">
        <f t="shared" si="10"/>
        <v>1007.76923076923</v>
      </c>
      <c r="T34" s="6">
        <f t="shared" si="5"/>
        <v>10.1794871794872</v>
      </c>
      <c r="U34" s="6">
        <f t="shared" si="7"/>
        <v>253.84615384615401</v>
      </c>
      <c r="V34" s="2">
        <v>89</v>
      </c>
      <c r="W34" s="2">
        <v>2.86</v>
      </c>
      <c r="X34" s="2">
        <v>0.36</v>
      </c>
      <c r="Y34" s="6">
        <f t="shared" si="8"/>
        <v>707.055555555556</v>
      </c>
      <c r="Z34" s="6">
        <f t="shared" si="6"/>
        <v>7.9444444444444402</v>
      </c>
      <c r="AA34" s="6">
        <f t="shared" si="9"/>
        <v>247.222222222222</v>
      </c>
    </row>
    <row r="35" spans="1:27">
      <c r="A35" s="5">
        <v>45338</v>
      </c>
      <c r="B35" s="4">
        <v>33</v>
      </c>
      <c r="C35" s="4" t="s">
        <v>14</v>
      </c>
      <c r="D35" s="4">
        <v>115</v>
      </c>
      <c r="E35" s="4">
        <v>3.38</v>
      </c>
      <c r="F35" s="2">
        <v>1.46</v>
      </c>
      <c r="G35" s="6">
        <f t="shared" si="2"/>
        <v>266.23287671232902</v>
      </c>
      <c r="H35" s="6">
        <f t="shared" si="3"/>
        <v>2.31506849315068</v>
      </c>
      <c r="I35" s="6">
        <f t="shared" si="4"/>
        <v>78.767123287671197</v>
      </c>
      <c r="J35" s="2">
        <v>100</v>
      </c>
      <c r="K35" s="2">
        <v>6.26</v>
      </c>
      <c r="L35" s="2">
        <v>0.5</v>
      </c>
      <c r="M35" s="6">
        <f>K35/L35*'Da Vinci robotic surgery '!I35</f>
        <v>939</v>
      </c>
      <c r="N35" s="6">
        <f t="shared" si="0"/>
        <v>12.52</v>
      </c>
      <c r="O35" s="6">
        <f t="shared" si="1"/>
        <v>200</v>
      </c>
      <c r="P35" s="2">
        <v>117</v>
      </c>
      <c r="Q35" s="2">
        <v>3.6</v>
      </c>
      <c r="R35" s="2">
        <v>0.85</v>
      </c>
      <c r="S35" s="6">
        <f t="shared" si="10"/>
        <v>495.52941176470603</v>
      </c>
      <c r="T35" s="6">
        <f t="shared" si="5"/>
        <v>4.2352941176470598</v>
      </c>
      <c r="U35" s="6">
        <f t="shared" si="7"/>
        <v>137.64705882352899</v>
      </c>
      <c r="V35" s="2">
        <v>110</v>
      </c>
      <c r="W35" s="2">
        <v>3.6</v>
      </c>
      <c r="X35" s="2">
        <v>1.2</v>
      </c>
      <c r="Y35" s="6">
        <f t="shared" si="8"/>
        <v>330</v>
      </c>
      <c r="Z35" s="6">
        <f t="shared" si="6"/>
        <v>3</v>
      </c>
      <c r="AA35" s="6">
        <f t="shared" si="9"/>
        <v>91.6666666666667</v>
      </c>
    </row>
    <row r="36" spans="1:27">
      <c r="A36" s="5">
        <v>45338</v>
      </c>
      <c r="B36" s="4">
        <v>34</v>
      </c>
      <c r="C36" s="4" t="s">
        <v>13</v>
      </c>
      <c r="D36" s="4">
        <v>227</v>
      </c>
      <c r="E36" s="4">
        <v>3</v>
      </c>
      <c r="F36" s="2">
        <v>1.56</v>
      </c>
      <c r="G36" s="6">
        <f t="shared" ref="G36:G67" si="11">E36/F36*D36</f>
        <v>436.53846153846098</v>
      </c>
      <c r="H36" s="6">
        <f t="shared" ref="H36:H67" si="12">E36/F36</f>
        <v>1.92307692307692</v>
      </c>
      <c r="I36" s="6">
        <f t="shared" ref="I36:I67" si="13">D36/F36</f>
        <v>145.51282051282001</v>
      </c>
      <c r="J36" s="2">
        <v>116</v>
      </c>
      <c r="K36" s="2">
        <v>6.72</v>
      </c>
      <c r="L36" s="2">
        <v>0.64</v>
      </c>
      <c r="M36" s="6">
        <f>K36/L36*'Da Vinci robotic surgery '!I36</f>
        <v>1458.84955752212</v>
      </c>
      <c r="N36" s="6">
        <f t="shared" si="0"/>
        <v>10.5</v>
      </c>
      <c r="O36" s="6">
        <f t="shared" si="1"/>
        <v>181.25</v>
      </c>
      <c r="P36" s="2">
        <v>187</v>
      </c>
      <c r="Q36" s="2">
        <v>2.83</v>
      </c>
      <c r="R36" s="2">
        <v>0.7</v>
      </c>
      <c r="S36" s="6">
        <f t="shared" si="10"/>
        <v>756.01428571428596</v>
      </c>
      <c r="T36" s="6">
        <f t="shared" ref="T36:T67" si="14">Q36/R36</f>
        <v>4.04285714285714</v>
      </c>
      <c r="U36" s="6">
        <f t="shared" si="7"/>
        <v>267.142857142857</v>
      </c>
      <c r="V36" s="2">
        <v>130</v>
      </c>
      <c r="W36" s="2">
        <v>2.83</v>
      </c>
      <c r="X36" s="2">
        <v>1.1000000000000001</v>
      </c>
      <c r="Y36" s="6">
        <f t="shared" si="8"/>
        <v>334.45454545454498</v>
      </c>
      <c r="Z36" s="6">
        <f t="shared" ref="Z36:Z67" si="15">W36/X36</f>
        <v>2.5727272727272701</v>
      </c>
      <c r="AA36" s="6">
        <f t="shared" si="9"/>
        <v>118.181818181818</v>
      </c>
    </row>
    <row r="37" spans="1:27">
      <c r="A37" s="5">
        <v>45342</v>
      </c>
      <c r="B37" s="4">
        <v>35</v>
      </c>
      <c r="C37" s="4" t="s">
        <v>14</v>
      </c>
      <c r="D37" s="4">
        <v>140</v>
      </c>
      <c r="E37" s="4">
        <v>2.73</v>
      </c>
      <c r="F37" s="2">
        <v>1.66</v>
      </c>
      <c r="G37" s="6">
        <f t="shared" si="11"/>
        <v>230.240963855422</v>
      </c>
      <c r="H37" s="6">
        <f t="shared" si="12"/>
        <v>1.6445783132530101</v>
      </c>
      <c r="I37" s="6">
        <f t="shared" si="13"/>
        <v>84.337349397590401</v>
      </c>
      <c r="J37" s="2">
        <v>128</v>
      </c>
      <c r="K37" s="2">
        <v>11.86</v>
      </c>
      <c r="L37" s="2">
        <v>1.08</v>
      </c>
      <c r="M37" s="6">
        <f>K37/L37*'Da Vinci robotic surgery '!I37</f>
        <v>1104.96894409937</v>
      </c>
      <c r="N37" s="6">
        <f t="shared" si="0"/>
        <v>10.9814814814815</v>
      </c>
      <c r="O37" s="6">
        <f t="shared" si="1"/>
        <v>118.518518518519</v>
      </c>
      <c r="P37" s="2">
        <v>73</v>
      </c>
      <c r="Q37" s="2">
        <v>6.19</v>
      </c>
      <c r="R37" s="2">
        <v>0.47</v>
      </c>
      <c r="S37" s="6">
        <f t="shared" si="10"/>
        <v>961.42553191489401</v>
      </c>
      <c r="T37" s="6">
        <f t="shared" si="14"/>
        <v>13.1702127659574</v>
      </c>
      <c r="U37" s="6">
        <f t="shared" ref="U37:U68" si="16">P37/R37</f>
        <v>155.31914893617</v>
      </c>
      <c r="V37" s="2">
        <v>73</v>
      </c>
      <c r="W37" s="2">
        <v>6.19</v>
      </c>
      <c r="X37" s="2">
        <v>0.47</v>
      </c>
      <c r="Y37" s="6">
        <f t="shared" ref="Y37:Y83" si="17">W37/X37*V37</f>
        <v>961.42553191489401</v>
      </c>
      <c r="Z37" s="6">
        <f t="shared" si="15"/>
        <v>13.1702127659574</v>
      </c>
      <c r="AA37" s="6">
        <f t="shared" ref="AA37:AA68" si="18">V37/X37</f>
        <v>155.31914893617</v>
      </c>
    </row>
    <row r="38" spans="1:27">
      <c r="A38" s="5">
        <v>45341</v>
      </c>
      <c r="B38" s="4">
        <v>36</v>
      </c>
      <c r="C38" s="4" t="s">
        <v>13</v>
      </c>
      <c r="D38" s="4">
        <v>151</v>
      </c>
      <c r="E38" s="4">
        <v>3.48</v>
      </c>
      <c r="F38" s="2">
        <v>1.1399999999999999</v>
      </c>
      <c r="G38" s="6">
        <f t="shared" si="11"/>
        <v>460.947368421053</v>
      </c>
      <c r="H38" s="6">
        <f t="shared" si="12"/>
        <v>3.0526315789473699</v>
      </c>
      <c r="I38" s="6">
        <f t="shared" si="13"/>
        <v>132.45614035087701</v>
      </c>
      <c r="J38" s="2">
        <v>193</v>
      </c>
      <c r="K38" s="2">
        <v>14.5</v>
      </c>
      <c r="L38" s="2">
        <v>0.81</v>
      </c>
      <c r="M38" s="6">
        <f>K38/L38*'Da Vinci robotic surgery '!I38</f>
        <v>3495.5789122455699</v>
      </c>
      <c r="N38" s="6">
        <f t="shared" si="0"/>
        <v>17.901234567901199</v>
      </c>
      <c r="O38" s="6">
        <f t="shared" si="1"/>
        <v>238.27160493827199</v>
      </c>
      <c r="P38" s="2">
        <v>96</v>
      </c>
      <c r="Q38" s="2">
        <v>8.74</v>
      </c>
      <c r="R38" s="2">
        <v>0.33</v>
      </c>
      <c r="S38" s="6">
        <f t="shared" ref="S38:S83" si="19">Q38/R38*P38</f>
        <v>2542.54545454545</v>
      </c>
      <c r="T38" s="6">
        <f t="shared" si="14"/>
        <v>26.484848484848499</v>
      </c>
      <c r="U38" s="6">
        <f t="shared" si="16"/>
        <v>290.90909090909099</v>
      </c>
      <c r="V38" s="2">
        <v>96</v>
      </c>
      <c r="W38" s="2">
        <v>8.74</v>
      </c>
      <c r="X38" s="2">
        <v>0.33</v>
      </c>
      <c r="Y38" s="6">
        <f t="shared" si="17"/>
        <v>2542.54545454545</v>
      </c>
      <c r="Z38" s="6">
        <f t="shared" si="15"/>
        <v>26.484848484848499</v>
      </c>
      <c r="AA38" s="6">
        <f t="shared" si="18"/>
        <v>290.90909090909099</v>
      </c>
    </row>
    <row r="39" spans="1:27">
      <c r="A39" s="5">
        <v>45344</v>
      </c>
      <c r="B39" s="4">
        <v>37</v>
      </c>
      <c r="C39" s="4" t="s">
        <v>13</v>
      </c>
      <c r="D39" s="4">
        <v>117</v>
      </c>
      <c r="E39" s="4">
        <v>1.87</v>
      </c>
      <c r="F39" s="2">
        <v>1.79</v>
      </c>
      <c r="G39" s="6">
        <f t="shared" si="11"/>
        <v>122.22905027933</v>
      </c>
      <c r="H39" s="6">
        <f t="shared" si="12"/>
        <v>1.04469273743017</v>
      </c>
      <c r="I39" s="6">
        <f t="shared" si="13"/>
        <v>65.363128491620103</v>
      </c>
      <c r="J39" s="2">
        <v>105</v>
      </c>
      <c r="K39" s="2">
        <v>8.92</v>
      </c>
      <c r="L39" s="2">
        <v>0.5</v>
      </c>
      <c r="M39" s="6">
        <f>K39/L39*'Da Vinci robotic surgery '!I39</f>
        <v>2034.64462809918</v>
      </c>
      <c r="N39" s="6">
        <f t="shared" si="0"/>
        <v>17.84</v>
      </c>
      <c r="O39" s="6">
        <f t="shared" si="1"/>
        <v>210</v>
      </c>
      <c r="P39" s="2">
        <v>156</v>
      </c>
      <c r="Q39" s="2">
        <v>11.64</v>
      </c>
      <c r="R39" s="2">
        <v>0.92</v>
      </c>
      <c r="S39" s="6">
        <f t="shared" si="19"/>
        <v>1973.73913043478</v>
      </c>
      <c r="T39" s="6">
        <f t="shared" si="14"/>
        <v>12.6521739130435</v>
      </c>
      <c r="U39" s="6">
        <f t="shared" si="16"/>
        <v>169.565217391304</v>
      </c>
      <c r="V39" s="2">
        <v>110</v>
      </c>
      <c r="W39" s="2">
        <v>6.29</v>
      </c>
      <c r="X39" s="2">
        <v>1.1000000000000001</v>
      </c>
      <c r="Y39" s="6">
        <f t="shared" si="17"/>
        <v>629</v>
      </c>
      <c r="Z39" s="6">
        <f t="shared" si="15"/>
        <v>5.7181818181818196</v>
      </c>
      <c r="AA39" s="6">
        <f t="shared" si="18"/>
        <v>100</v>
      </c>
    </row>
    <row r="40" spans="1:27">
      <c r="A40" s="5">
        <v>45343</v>
      </c>
      <c r="B40" s="4">
        <v>38</v>
      </c>
      <c r="C40" s="4" t="s">
        <v>13</v>
      </c>
      <c r="D40" s="4">
        <v>167</v>
      </c>
      <c r="E40" s="4">
        <v>2.63</v>
      </c>
      <c r="F40" s="2">
        <v>1.85</v>
      </c>
      <c r="G40" s="6">
        <f t="shared" si="11"/>
        <v>237.410810810811</v>
      </c>
      <c r="H40" s="6">
        <f t="shared" si="12"/>
        <v>1.42162162162162</v>
      </c>
      <c r="I40" s="6">
        <f t="shared" si="13"/>
        <v>90.270270270270302</v>
      </c>
      <c r="J40" s="2">
        <v>121</v>
      </c>
      <c r="K40" s="2">
        <v>13.48</v>
      </c>
      <c r="L40" s="2">
        <v>0.97</v>
      </c>
      <c r="M40" s="6">
        <f>K40/L40*'Da Vinci robotic surgery '!I40</f>
        <v>898.72214334218097</v>
      </c>
      <c r="N40" s="6">
        <f t="shared" si="0"/>
        <v>13.8969072164948</v>
      </c>
      <c r="O40" s="6">
        <f t="shared" si="1"/>
        <v>124.742268041237</v>
      </c>
      <c r="P40" s="2">
        <v>100</v>
      </c>
      <c r="Q40" s="2">
        <v>7.78</v>
      </c>
      <c r="R40" s="2">
        <v>0.51</v>
      </c>
      <c r="S40" s="6">
        <f t="shared" si="19"/>
        <v>1525.49019607843</v>
      </c>
      <c r="T40" s="6">
        <f t="shared" si="14"/>
        <v>15.2549019607843</v>
      </c>
      <c r="U40" s="6">
        <f t="shared" si="16"/>
        <v>196.07843137254901</v>
      </c>
      <c r="V40" s="2">
        <v>141</v>
      </c>
      <c r="W40" s="2">
        <v>7.48</v>
      </c>
      <c r="X40" s="2">
        <v>1.02</v>
      </c>
      <c r="Y40" s="6">
        <f t="shared" si="17"/>
        <v>1034</v>
      </c>
      <c r="Z40" s="6">
        <f t="shared" si="15"/>
        <v>7.3333333333333304</v>
      </c>
      <c r="AA40" s="6">
        <f t="shared" si="18"/>
        <v>138.23529411764699</v>
      </c>
    </row>
    <row r="41" spans="1:27">
      <c r="A41" s="5">
        <v>45345</v>
      </c>
      <c r="B41" s="4">
        <v>39</v>
      </c>
      <c r="C41" s="4" t="s">
        <v>14</v>
      </c>
      <c r="D41" s="4">
        <v>195</v>
      </c>
      <c r="E41" s="4">
        <v>3.5</v>
      </c>
      <c r="F41" s="2">
        <v>1.45</v>
      </c>
      <c r="G41" s="6">
        <f t="shared" si="11"/>
        <v>470.68965517241401</v>
      </c>
      <c r="H41" s="6">
        <f t="shared" si="12"/>
        <v>2.4137931034482798</v>
      </c>
      <c r="I41" s="6">
        <f t="shared" si="13"/>
        <v>134.48275862068999</v>
      </c>
      <c r="J41" s="2">
        <v>190</v>
      </c>
      <c r="K41" s="2">
        <v>8.1300000000000008</v>
      </c>
      <c r="L41" s="2">
        <v>0.8</v>
      </c>
      <c r="M41" s="6">
        <f>K41/L41*'Da Vinci robotic surgery '!I41</f>
        <v>1557.0068807339501</v>
      </c>
      <c r="N41" s="6">
        <f t="shared" si="0"/>
        <v>10.1625</v>
      </c>
      <c r="O41" s="6">
        <f t="shared" si="1"/>
        <v>237.5</v>
      </c>
      <c r="P41" s="2">
        <v>95</v>
      </c>
      <c r="Q41" s="2">
        <v>7.17</v>
      </c>
      <c r="R41" s="2">
        <v>0.7</v>
      </c>
      <c r="S41" s="6">
        <f t="shared" si="19"/>
        <v>973.07142857142901</v>
      </c>
      <c r="T41" s="6">
        <f t="shared" si="14"/>
        <v>10.242857142857099</v>
      </c>
      <c r="U41" s="6">
        <f t="shared" si="16"/>
        <v>135.71428571428601</v>
      </c>
      <c r="V41" s="2">
        <v>100</v>
      </c>
      <c r="W41" s="2">
        <v>7.17</v>
      </c>
      <c r="X41" s="2">
        <v>1.3</v>
      </c>
      <c r="Y41" s="6">
        <f t="shared" si="17"/>
        <v>551.538461538462</v>
      </c>
      <c r="Z41" s="6">
        <f t="shared" si="15"/>
        <v>5.5153846153846198</v>
      </c>
      <c r="AA41" s="6">
        <f t="shared" si="18"/>
        <v>76.923076923076906</v>
      </c>
    </row>
    <row r="42" spans="1:27">
      <c r="A42" s="5">
        <v>45344</v>
      </c>
      <c r="B42" s="4">
        <v>40</v>
      </c>
      <c r="C42" s="4" t="s">
        <v>13</v>
      </c>
      <c r="D42" s="4">
        <v>124</v>
      </c>
      <c r="E42" s="4">
        <v>2.87</v>
      </c>
      <c r="F42" s="2">
        <v>1.1299999999999999</v>
      </c>
      <c r="G42" s="6">
        <f t="shared" si="11"/>
        <v>314.938053097345</v>
      </c>
      <c r="H42" s="6">
        <f t="shared" si="12"/>
        <v>2.5398230088495599</v>
      </c>
      <c r="I42" s="6">
        <f t="shared" si="13"/>
        <v>109.734513274336</v>
      </c>
      <c r="J42" s="2">
        <v>178</v>
      </c>
      <c r="K42" s="2">
        <v>6.5</v>
      </c>
      <c r="L42" s="2">
        <v>5.03</v>
      </c>
      <c r="M42" s="6">
        <f>K42/L42*'Da Vinci robotic surgery '!I42</f>
        <v>417.04319537321499</v>
      </c>
      <c r="N42" s="6">
        <f t="shared" si="0"/>
        <v>1.29224652087475</v>
      </c>
      <c r="O42" s="6">
        <f t="shared" si="1"/>
        <v>35.387673956262397</v>
      </c>
      <c r="P42" s="2">
        <v>99</v>
      </c>
      <c r="Q42" s="2">
        <v>7.38</v>
      </c>
      <c r="R42" s="2">
        <v>0.66</v>
      </c>
      <c r="S42" s="6">
        <f t="shared" si="19"/>
        <v>1107</v>
      </c>
      <c r="T42" s="6">
        <f t="shared" si="14"/>
        <v>11.181818181818199</v>
      </c>
      <c r="U42" s="6">
        <f t="shared" si="16"/>
        <v>150</v>
      </c>
      <c r="V42" s="2">
        <v>99</v>
      </c>
      <c r="W42" s="2">
        <v>7.38</v>
      </c>
      <c r="X42" s="2">
        <v>0.66</v>
      </c>
      <c r="Y42" s="6">
        <f t="shared" si="17"/>
        <v>1107</v>
      </c>
      <c r="Z42" s="6">
        <f t="shared" si="15"/>
        <v>11.181818181818199</v>
      </c>
      <c r="AA42" s="6">
        <f t="shared" si="18"/>
        <v>150</v>
      </c>
    </row>
    <row r="43" spans="1:27">
      <c r="A43" s="5">
        <v>45348</v>
      </c>
      <c r="B43" s="4">
        <v>41</v>
      </c>
      <c r="C43" s="4" t="s">
        <v>14</v>
      </c>
      <c r="D43" s="4">
        <v>186</v>
      </c>
      <c r="E43" s="4">
        <v>3.58</v>
      </c>
      <c r="F43" s="2">
        <v>2.2799999999999998</v>
      </c>
      <c r="G43" s="6">
        <f t="shared" si="11"/>
        <v>292.052631578947</v>
      </c>
      <c r="H43" s="6">
        <f t="shared" si="12"/>
        <v>1.5701754385964899</v>
      </c>
      <c r="I43" s="6">
        <f t="shared" si="13"/>
        <v>81.578947368421098</v>
      </c>
      <c r="J43" s="2">
        <v>150</v>
      </c>
      <c r="K43" s="2">
        <v>9.0500000000000007</v>
      </c>
      <c r="L43" s="2">
        <v>0.2</v>
      </c>
      <c r="M43" s="6">
        <f>K43/L43*'Da Vinci robotic surgery '!I43</f>
        <v>5219.5348837209203</v>
      </c>
      <c r="N43" s="6">
        <f t="shared" si="0"/>
        <v>45.25</v>
      </c>
      <c r="O43" s="6">
        <f t="shared" si="1"/>
        <v>750</v>
      </c>
      <c r="P43" s="2">
        <v>119</v>
      </c>
      <c r="Q43" s="2">
        <v>6.55</v>
      </c>
      <c r="R43" s="2">
        <v>1.6</v>
      </c>
      <c r="S43" s="6">
        <f t="shared" si="19"/>
        <v>487.15625</v>
      </c>
      <c r="T43" s="6">
        <f t="shared" si="14"/>
        <v>4.09375</v>
      </c>
      <c r="U43" s="6">
        <f t="shared" si="16"/>
        <v>74.375</v>
      </c>
      <c r="V43" s="2">
        <v>104</v>
      </c>
      <c r="W43" s="2">
        <v>6.55</v>
      </c>
      <c r="X43" s="2">
        <v>1.8</v>
      </c>
      <c r="Y43" s="6">
        <f t="shared" si="17"/>
        <v>378.444444444444</v>
      </c>
      <c r="Z43" s="6">
        <f t="shared" si="15"/>
        <v>3.6388888888888902</v>
      </c>
      <c r="AA43" s="6">
        <f t="shared" si="18"/>
        <v>57.7777777777778</v>
      </c>
    </row>
    <row r="44" spans="1:27">
      <c r="A44" s="5">
        <v>45349</v>
      </c>
      <c r="B44" s="4">
        <v>42</v>
      </c>
      <c r="C44" s="4" t="s">
        <v>14</v>
      </c>
      <c r="D44" s="4">
        <v>123</v>
      </c>
      <c r="E44" s="4">
        <v>2</v>
      </c>
      <c r="F44" s="2">
        <v>1.07</v>
      </c>
      <c r="G44" s="6">
        <f t="shared" si="11"/>
        <v>229.90654205607501</v>
      </c>
      <c r="H44" s="6">
        <f t="shared" si="12"/>
        <v>1.86915887850467</v>
      </c>
      <c r="I44" s="6">
        <f t="shared" si="13"/>
        <v>114.95327102803699</v>
      </c>
      <c r="J44" s="2">
        <v>164</v>
      </c>
      <c r="K44" s="2">
        <v>11.51</v>
      </c>
      <c r="L44" s="2">
        <v>0.74</v>
      </c>
      <c r="M44" s="6">
        <f>K44/L44*'Da Vinci robotic surgery '!I44</f>
        <v>2759.3067643915101</v>
      </c>
      <c r="N44" s="6">
        <f t="shared" si="0"/>
        <v>15.554054054054101</v>
      </c>
      <c r="O44" s="6">
        <f t="shared" si="1"/>
        <v>221.62162162162201</v>
      </c>
      <c r="P44" s="2">
        <v>81</v>
      </c>
      <c r="Q44" s="2">
        <v>2.75</v>
      </c>
      <c r="R44" s="2">
        <v>0.48</v>
      </c>
      <c r="S44" s="6">
        <f t="shared" si="19"/>
        <v>464.0625</v>
      </c>
      <c r="T44" s="6">
        <f t="shared" si="14"/>
        <v>5.7291666666666696</v>
      </c>
      <c r="U44" s="6">
        <f t="shared" si="16"/>
        <v>168.75</v>
      </c>
      <c r="V44" s="2">
        <v>95</v>
      </c>
      <c r="W44" s="2">
        <v>3.12</v>
      </c>
      <c r="X44" s="2">
        <v>0.37</v>
      </c>
      <c r="Y44" s="6">
        <f t="shared" si="17"/>
        <v>801.08108108108104</v>
      </c>
      <c r="Z44" s="6">
        <f t="shared" si="15"/>
        <v>8.4324324324324298</v>
      </c>
      <c r="AA44" s="6">
        <f t="shared" si="18"/>
        <v>256.756756756757</v>
      </c>
    </row>
    <row r="45" spans="1:27">
      <c r="A45" s="5">
        <v>45345</v>
      </c>
      <c r="B45" s="4">
        <v>43</v>
      </c>
      <c r="C45" s="4" t="s">
        <v>13</v>
      </c>
      <c r="D45" s="4">
        <v>168</v>
      </c>
      <c r="E45" s="4">
        <v>4.45</v>
      </c>
      <c r="F45" s="2">
        <v>1.74</v>
      </c>
      <c r="G45" s="6">
        <f t="shared" si="11"/>
        <v>429.65517241379303</v>
      </c>
      <c r="H45" s="6">
        <f t="shared" si="12"/>
        <v>2.5574712643678201</v>
      </c>
      <c r="I45" s="6">
        <f t="shared" si="13"/>
        <v>96.551724137931004</v>
      </c>
      <c r="J45" s="2">
        <v>221</v>
      </c>
      <c r="K45" s="2">
        <v>8.58</v>
      </c>
      <c r="L45" s="2">
        <v>0.77</v>
      </c>
      <c r="M45" s="6">
        <f>K45/L45*'Da Vinci robotic surgery '!I45</f>
        <v>1857.1428571428601</v>
      </c>
      <c r="N45" s="6">
        <f t="shared" si="0"/>
        <v>11.1428571428571</v>
      </c>
      <c r="O45" s="6">
        <f t="shared" si="1"/>
        <v>287.01298701298703</v>
      </c>
      <c r="P45" s="2">
        <v>129</v>
      </c>
      <c r="Q45" s="2">
        <v>5.76</v>
      </c>
      <c r="R45" s="2">
        <v>0.95</v>
      </c>
      <c r="S45" s="6">
        <f t="shared" si="19"/>
        <v>782.14736842105299</v>
      </c>
      <c r="T45" s="6">
        <f t="shared" si="14"/>
        <v>6.0631578947368396</v>
      </c>
      <c r="U45" s="6">
        <f t="shared" si="16"/>
        <v>135.789473684211</v>
      </c>
      <c r="V45" s="2">
        <v>142</v>
      </c>
      <c r="W45" s="2">
        <v>5.69</v>
      </c>
      <c r="X45" s="2">
        <v>0.87</v>
      </c>
      <c r="Y45" s="6">
        <f t="shared" si="17"/>
        <v>928.71264367816104</v>
      </c>
      <c r="Z45" s="6">
        <f t="shared" si="15"/>
        <v>6.54022988505747</v>
      </c>
      <c r="AA45" s="6">
        <f t="shared" si="18"/>
        <v>163.21839080459799</v>
      </c>
    </row>
    <row r="46" spans="1:27">
      <c r="A46" s="5">
        <v>45349</v>
      </c>
      <c r="B46" s="4">
        <v>44</v>
      </c>
      <c r="C46" s="4" t="s">
        <v>14</v>
      </c>
      <c r="D46" s="4">
        <v>200</v>
      </c>
      <c r="E46" s="4">
        <v>4.8099999999999996</v>
      </c>
      <c r="F46" s="2">
        <v>1.31</v>
      </c>
      <c r="G46" s="6">
        <f t="shared" si="11"/>
        <v>734.35114503816806</v>
      </c>
      <c r="H46" s="6">
        <f t="shared" si="12"/>
        <v>3.6717557251908399</v>
      </c>
      <c r="I46" s="6">
        <f t="shared" si="13"/>
        <v>152.67175572519099</v>
      </c>
      <c r="J46" s="2">
        <v>237</v>
      </c>
      <c r="K46" s="2">
        <v>9.4600000000000009</v>
      </c>
      <c r="L46" s="2">
        <v>0.52</v>
      </c>
      <c r="M46" s="6">
        <f>K46/L46*'Da Vinci robotic surgery '!I46</f>
        <v>3465.20146520146</v>
      </c>
      <c r="N46" s="6">
        <f t="shared" si="0"/>
        <v>18.192307692307701</v>
      </c>
      <c r="O46" s="6">
        <f t="shared" si="1"/>
        <v>455.769230769231</v>
      </c>
      <c r="P46" s="2">
        <v>144</v>
      </c>
      <c r="Q46" s="2">
        <v>11.14</v>
      </c>
      <c r="R46" s="2">
        <v>0.74</v>
      </c>
      <c r="S46" s="6">
        <f t="shared" si="19"/>
        <v>2167.7837837837801</v>
      </c>
      <c r="T46" s="6">
        <f t="shared" si="14"/>
        <v>15.054054054054101</v>
      </c>
      <c r="U46" s="6">
        <f t="shared" si="16"/>
        <v>194.59459459459501</v>
      </c>
      <c r="V46" s="2">
        <v>112</v>
      </c>
      <c r="W46" s="2">
        <v>13</v>
      </c>
      <c r="X46" s="2">
        <v>0.43</v>
      </c>
      <c r="Y46" s="6">
        <f t="shared" si="17"/>
        <v>3386.0465116279101</v>
      </c>
      <c r="Z46" s="6">
        <f t="shared" si="15"/>
        <v>30.232558139534898</v>
      </c>
      <c r="AA46" s="6">
        <f t="shared" si="18"/>
        <v>260.46511627907</v>
      </c>
    </row>
    <row r="47" spans="1:27">
      <c r="A47" s="5">
        <v>45345</v>
      </c>
      <c r="B47" s="4">
        <v>45</v>
      </c>
      <c r="C47" s="4" t="s">
        <v>14</v>
      </c>
      <c r="D47" s="4">
        <v>251</v>
      </c>
      <c r="E47" s="4">
        <v>3.7</v>
      </c>
      <c r="F47" s="2">
        <v>2.5</v>
      </c>
      <c r="G47" s="6">
        <f t="shared" si="11"/>
        <v>371.48</v>
      </c>
      <c r="H47" s="6">
        <f t="shared" si="12"/>
        <v>1.48</v>
      </c>
      <c r="I47" s="6">
        <f t="shared" si="13"/>
        <v>100.4</v>
      </c>
      <c r="J47" s="2">
        <v>152</v>
      </c>
      <c r="K47" s="2">
        <v>7.13</v>
      </c>
      <c r="L47" s="2">
        <v>0.54</v>
      </c>
      <c r="M47" s="6">
        <f>K47/L47*'Da Vinci robotic surgery '!I47</f>
        <v>1232.7947845804999</v>
      </c>
      <c r="N47" s="6">
        <f t="shared" si="0"/>
        <v>13.203703703703701</v>
      </c>
      <c r="O47" s="6">
        <f t="shared" si="1"/>
        <v>281.48148148148101</v>
      </c>
      <c r="P47" s="2">
        <v>210</v>
      </c>
      <c r="Q47" s="2">
        <v>7.19</v>
      </c>
      <c r="R47" s="2">
        <v>1.5</v>
      </c>
      <c r="S47" s="6">
        <f t="shared" si="19"/>
        <v>1006.6</v>
      </c>
      <c r="T47" s="6">
        <f t="shared" si="14"/>
        <v>4.7933333333333303</v>
      </c>
      <c r="U47" s="6">
        <f t="shared" si="16"/>
        <v>140</v>
      </c>
      <c r="V47" s="2">
        <v>228</v>
      </c>
      <c r="W47" s="2">
        <v>3.89</v>
      </c>
      <c r="X47" s="2">
        <v>1.84</v>
      </c>
      <c r="Y47" s="6">
        <f t="shared" si="17"/>
        <v>482.02173913043498</v>
      </c>
      <c r="Z47" s="6">
        <f t="shared" si="15"/>
        <v>2.1141304347826102</v>
      </c>
      <c r="AA47" s="6">
        <f t="shared" si="18"/>
        <v>123.913043478261</v>
      </c>
    </row>
    <row r="48" spans="1:27">
      <c r="A48" s="5">
        <v>45358</v>
      </c>
      <c r="B48" s="4">
        <v>46</v>
      </c>
      <c r="C48" s="4" t="s">
        <v>14</v>
      </c>
      <c r="D48" s="4">
        <v>247</v>
      </c>
      <c r="E48" s="4">
        <v>3.39</v>
      </c>
      <c r="F48" s="2">
        <v>1.76</v>
      </c>
      <c r="G48" s="6">
        <f t="shared" si="11"/>
        <v>475.75568181818198</v>
      </c>
      <c r="H48" s="6">
        <f t="shared" si="12"/>
        <v>1.92613636363636</v>
      </c>
      <c r="I48" s="6">
        <f t="shared" si="13"/>
        <v>140.34090909090901</v>
      </c>
      <c r="J48" s="2">
        <v>132</v>
      </c>
      <c r="K48" s="2">
        <v>8.57</v>
      </c>
      <c r="L48" s="2">
        <v>1.01</v>
      </c>
      <c r="M48" s="6">
        <f>K48/L48*'Da Vinci robotic surgery '!I48</f>
        <v>967.83725247524796</v>
      </c>
      <c r="N48" s="6">
        <f t="shared" si="0"/>
        <v>8.4851485148514794</v>
      </c>
      <c r="O48" s="6">
        <f t="shared" si="1"/>
        <v>130.69306930693099</v>
      </c>
      <c r="P48" s="2">
        <v>161</v>
      </c>
      <c r="Q48" s="2">
        <v>8.1</v>
      </c>
      <c r="R48" s="2">
        <v>0.62</v>
      </c>
      <c r="S48" s="6">
        <f t="shared" si="19"/>
        <v>2103.38709677419</v>
      </c>
      <c r="T48" s="6">
        <f t="shared" si="14"/>
        <v>13.064516129032301</v>
      </c>
      <c r="U48" s="6">
        <f t="shared" si="16"/>
        <v>259.677419354839</v>
      </c>
      <c r="V48" s="2">
        <v>245</v>
      </c>
      <c r="W48" s="2">
        <v>6.57</v>
      </c>
      <c r="X48" s="2">
        <v>1.62</v>
      </c>
      <c r="Y48" s="6">
        <f t="shared" si="17"/>
        <v>993.61111111111097</v>
      </c>
      <c r="Z48" s="6">
        <f t="shared" si="15"/>
        <v>4.0555555555555598</v>
      </c>
      <c r="AA48" s="6">
        <f t="shared" si="18"/>
        <v>151.23456790123501</v>
      </c>
    </row>
    <row r="49" spans="1:27">
      <c r="A49" s="5">
        <v>45351</v>
      </c>
      <c r="B49" s="4">
        <v>47</v>
      </c>
      <c r="C49" s="4" t="s">
        <v>14</v>
      </c>
      <c r="D49" s="4">
        <v>155</v>
      </c>
      <c r="E49" s="4">
        <v>3.75</v>
      </c>
      <c r="F49" s="2">
        <v>1.08</v>
      </c>
      <c r="G49" s="6">
        <f t="shared" si="11"/>
        <v>538.194444444444</v>
      </c>
      <c r="H49" s="6">
        <f t="shared" si="12"/>
        <v>3.4722222222222201</v>
      </c>
      <c r="I49" s="6">
        <f t="shared" si="13"/>
        <v>143.51851851851899</v>
      </c>
      <c r="J49" s="2">
        <v>336</v>
      </c>
      <c r="K49" s="2">
        <v>8.98</v>
      </c>
      <c r="L49" s="2">
        <v>1.23</v>
      </c>
      <c r="M49" s="6">
        <f>K49/L49*'Da Vinci robotic surgery '!I49</f>
        <v>2194.83560873345</v>
      </c>
      <c r="N49" s="6">
        <f t="shared" si="0"/>
        <v>7.3008130081300804</v>
      </c>
      <c r="O49" s="6">
        <f t="shared" si="1"/>
        <v>273.17073170731697</v>
      </c>
      <c r="P49" s="2">
        <v>222</v>
      </c>
      <c r="Q49" s="2">
        <v>5.74</v>
      </c>
      <c r="R49" s="2">
        <v>1.01</v>
      </c>
      <c r="S49" s="6">
        <f t="shared" si="19"/>
        <v>1261.6633663366299</v>
      </c>
      <c r="T49" s="6">
        <f t="shared" si="14"/>
        <v>5.6831683168316802</v>
      </c>
      <c r="U49" s="6">
        <f t="shared" si="16"/>
        <v>219.80198019802</v>
      </c>
      <c r="V49" s="2">
        <v>187</v>
      </c>
      <c r="W49" s="2">
        <v>7.33</v>
      </c>
      <c r="X49" s="2">
        <v>0.86</v>
      </c>
      <c r="Y49" s="6">
        <f t="shared" si="17"/>
        <v>1593.8488372093</v>
      </c>
      <c r="Z49" s="6">
        <f t="shared" si="15"/>
        <v>8.5232558139534902</v>
      </c>
      <c r="AA49" s="6">
        <f t="shared" si="18"/>
        <v>217.44186046511601</v>
      </c>
    </row>
    <row r="50" spans="1:27">
      <c r="A50" s="5">
        <v>45355</v>
      </c>
      <c r="B50" s="4">
        <v>48</v>
      </c>
      <c r="C50" s="4" t="s">
        <v>14</v>
      </c>
      <c r="D50" s="4">
        <v>206</v>
      </c>
      <c r="E50" s="4">
        <v>2.21</v>
      </c>
      <c r="F50" s="2">
        <v>1.71</v>
      </c>
      <c r="G50" s="6">
        <f t="shared" si="11"/>
        <v>266.23391812865498</v>
      </c>
      <c r="H50" s="6">
        <f t="shared" si="12"/>
        <v>1.29239766081871</v>
      </c>
      <c r="I50" s="6">
        <f t="shared" si="13"/>
        <v>120.46783625731</v>
      </c>
      <c r="J50" s="2">
        <v>120</v>
      </c>
      <c r="K50" s="2">
        <v>7.21</v>
      </c>
      <c r="L50" s="2">
        <v>0.5</v>
      </c>
      <c r="M50" s="6">
        <f>K50/L50*'Da Vinci robotic surgery '!I50</f>
        <v>1643.88</v>
      </c>
      <c r="N50" s="6">
        <f t="shared" si="0"/>
        <v>14.42</v>
      </c>
      <c r="O50" s="6">
        <f t="shared" si="1"/>
        <v>240</v>
      </c>
      <c r="P50" s="2">
        <v>154</v>
      </c>
      <c r="Q50" s="2">
        <v>8.24</v>
      </c>
      <c r="R50" s="2">
        <v>0.73</v>
      </c>
      <c r="S50" s="6">
        <f t="shared" si="19"/>
        <v>1738.30136986301</v>
      </c>
      <c r="T50" s="6">
        <f t="shared" si="14"/>
        <v>11.287671232876701</v>
      </c>
      <c r="U50" s="6">
        <f t="shared" si="16"/>
        <v>210.95890410958901</v>
      </c>
      <c r="V50" s="2">
        <v>143</v>
      </c>
      <c r="W50" s="2">
        <v>4.01</v>
      </c>
      <c r="X50" s="2">
        <v>0.83</v>
      </c>
      <c r="Y50" s="6">
        <f t="shared" si="17"/>
        <v>690.87951807228899</v>
      </c>
      <c r="Z50" s="6">
        <f t="shared" si="15"/>
        <v>4.8313253012048198</v>
      </c>
      <c r="AA50" s="6">
        <f t="shared" si="18"/>
        <v>172.28915662650601</v>
      </c>
    </row>
    <row r="51" spans="1:27">
      <c r="A51" s="5">
        <v>45355</v>
      </c>
      <c r="B51" s="4">
        <v>49</v>
      </c>
      <c r="C51" s="4" t="s">
        <v>14</v>
      </c>
      <c r="D51" s="4">
        <v>187</v>
      </c>
      <c r="E51" s="4">
        <v>2.6</v>
      </c>
      <c r="F51" s="2">
        <v>2.0499999999999998</v>
      </c>
      <c r="G51" s="6">
        <f t="shared" si="11"/>
        <v>237.170731707317</v>
      </c>
      <c r="H51" s="6">
        <f t="shared" si="12"/>
        <v>1.26829268292683</v>
      </c>
      <c r="I51" s="6">
        <f t="shared" si="13"/>
        <v>91.219512195121993</v>
      </c>
      <c r="J51" s="2">
        <v>261</v>
      </c>
      <c r="K51" s="2">
        <v>13.48</v>
      </c>
      <c r="L51" s="2">
        <v>0.82</v>
      </c>
      <c r="M51" s="6">
        <f>K51/L51*'Da Vinci robotic surgery '!I51</f>
        <v>2957.2848109433498</v>
      </c>
      <c r="N51" s="6">
        <f t="shared" si="0"/>
        <v>16.439024390243901</v>
      </c>
      <c r="O51" s="6">
        <f t="shared" si="1"/>
        <v>318.292682926829</v>
      </c>
      <c r="P51" s="2">
        <v>157</v>
      </c>
      <c r="Q51" s="2">
        <v>3.47</v>
      </c>
      <c r="R51" s="2">
        <v>1.04</v>
      </c>
      <c r="S51" s="6">
        <f t="shared" si="19"/>
        <v>523.836538461538</v>
      </c>
      <c r="T51" s="6">
        <f t="shared" si="14"/>
        <v>3.3365384615384599</v>
      </c>
      <c r="U51" s="6">
        <f t="shared" si="16"/>
        <v>150.961538461538</v>
      </c>
      <c r="V51" s="2">
        <v>198</v>
      </c>
      <c r="W51" s="2">
        <v>4.08</v>
      </c>
      <c r="X51" s="2">
        <v>1.34</v>
      </c>
      <c r="Y51" s="6">
        <f t="shared" si="17"/>
        <v>602.86567164179098</v>
      </c>
      <c r="Z51" s="6">
        <f t="shared" si="15"/>
        <v>3.0447761194029801</v>
      </c>
      <c r="AA51" s="6">
        <f t="shared" si="18"/>
        <v>147.761194029851</v>
      </c>
    </row>
    <row r="52" spans="1:27">
      <c r="A52" s="5">
        <v>45355</v>
      </c>
      <c r="B52" s="4">
        <v>50</v>
      </c>
      <c r="C52" s="4" t="s">
        <v>13</v>
      </c>
      <c r="D52" s="4">
        <v>186</v>
      </c>
      <c r="E52" s="4">
        <v>2.5</v>
      </c>
      <c r="F52" s="2">
        <v>1.3</v>
      </c>
      <c r="G52" s="6">
        <f t="shared" si="11"/>
        <v>357.69230769230802</v>
      </c>
      <c r="H52" s="6">
        <f t="shared" si="12"/>
        <v>1.92307692307692</v>
      </c>
      <c r="I52" s="6">
        <f t="shared" si="13"/>
        <v>143.07692307692301</v>
      </c>
      <c r="J52" s="2">
        <v>284</v>
      </c>
      <c r="K52" s="2">
        <v>10.19</v>
      </c>
      <c r="L52" s="2">
        <v>0.96</v>
      </c>
      <c r="M52" s="6">
        <f>K52/L52*'Da Vinci robotic surgery '!I52</f>
        <v>1568.2807807807801</v>
      </c>
      <c r="N52" s="6">
        <f t="shared" si="0"/>
        <v>10.6145833333333</v>
      </c>
      <c r="O52" s="6">
        <f t="shared" si="1"/>
        <v>295.83333333333297</v>
      </c>
      <c r="P52" s="2">
        <v>138</v>
      </c>
      <c r="Q52" s="2">
        <v>4.4400000000000004</v>
      </c>
      <c r="R52" s="2">
        <v>1.28</v>
      </c>
      <c r="S52" s="6">
        <f t="shared" si="19"/>
        <v>478.6875</v>
      </c>
      <c r="T52" s="6">
        <f t="shared" si="14"/>
        <v>3.46875</v>
      </c>
      <c r="U52" s="6">
        <f t="shared" si="16"/>
        <v>107.8125</v>
      </c>
      <c r="V52" s="2">
        <v>166</v>
      </c>
      <c r="W52" s="2">
        <v>4.16</v>
      </c>
      <c r="X52" s="2">
        <v>1.1399999999999999</v>
      </c>
      <c r="Y52" s="6">
        <f t="shared" si="17"/>
        <v>605.75438596491199</v>
      </c>
      <c r="Z52" s="6">
        <f t="shared" si="15"/>
        <v>3.6491228070175401</v>
      </c>
      <c r="AA52" s="6">
        <f t="shared" si="18"/>
        <v>145.614035087719</v>
      </c>
    </row>
    <row r="53" spans="1:27">
      <c r="A53" s="5">
        <v>45671</v>
      </c>
      <c r="B53" s="4">
        <v>51</v>
      </c>
      <c r="C53" s="4" t="s">
        <v>13</v>
      </c>
      <c r="D53" s="4">
        <v>258</v>
      </c>
      <c r="E53" s="4">
        <v>3.13</v>
      </c>
      <c r="F53" s="2">
        <v>1.45</v>
      </c>
      <c r="G53" s="6">
        <f t="shared" si="11"/>
        <v>556.92413793103401</v>
      </c>
      <c r="H53" s="6">
        <f t="shared" si="12"/>
        <v>2.1586206896551698</v>
      </c>
      <c r="I53" s="6">
        <f t="shared" si="13"/>
        <v>177.931034482759</v>
      </c>
      <c r="J53" s="2">
        <v>187</v>
      </c>
      <c r="K53" s="2">
        <v>17.850000000000001</v>
      </c>
      <c r="L53" s="2">
        <v>0.32</v>
      </c>
      <c r="M53" s="6">
        <f>K53/L53*'Da Vinci robotic surgery '!I53</f>
        <v>12659.918478260801</v>
      </c>
      <c r="N53" s="6">
        <f t="shared" si="0"/>
        <v>55.78125</v>
      </c>
      <c r="O53" s="6">
        <f t="shared" si="1"/>
        <v>584.375</v>
      </c>
      <c r="P53" s="2">
        <v>191</v>
      </c>
      <c r="Q53" s="2">
        <v>9.1199999999999992</v>
      </c>
      <c r="R53" s="2">
        <v>1.4</v>
      </c>
      <c r="S53" s="6">
        <f t="shared" si="19"/>
        <v>1244.2285714285699</v>
      </c>
      <c r="T53" s="6">
        <f t="shared" si="14"/>
        <v>6.5142857142857098</v>
      </c>
      <c r="U53" s="6">
        <f t="shared" si="16"/>
        <v>136.42857142857099</v>
      </c>
      <c r="V53" s="2">
        <v>271</v>
      </c>
      <c r="W53" s="2">
        <v>4.5</v>
      </c>
      <c r="X53" s="2">
        <v>1.36</v>
      </c>
      <c r="Y53" s="6">
        <f t="shared" si="17"/>
        <v>896.69117647058795</v>
      </c>
      <c r="Z53" s="6">
        <f t="shared" si="15"/>
        <v>3.3088235294117601</v>
      </c>
      <c r="AA53" s="6">
        <f t="shared" si="18"/>
        <v>199.26470588235301</v>
      </c>
    </row>
    <row r="54" spans="1:27">
      <c r="A54" s="5">
        <v>45673</v>
      </c>
      <c r="B54" s="4">
        <v>52</v>
      </c>
      <c r="C54" s="4" t="s">
        <v>14</v>
      </c>
      <c r="D54" s="4">
        <v>180</v>
      </c>
      <c r="E54" s="4">
        <v>3.26</v>
      </c>
      <c r="F54" s="2">
        <v>1.63</v>
      </c>
      <c r="G54" s="6">
        <f t="shared" si="11"/>
        <v>360</v>
      </c>
      <c r="H54" s="6">
        <f t="shared" si="12"/>
        <v>2</v>
      </c>
      <c r="I54" s="6">
        <f t="shared" si="13"/>
        <v>110.429447852761</v>
      </c>
      <c r="J54" s="2">
        <v>205</v>
      </c>
      <c r="K54" s="2">
        <v>8.56</v>
      </c>
      <c r="L54" s="2">
        <v>1.21</v>
      </c>
      <c r="M54" s="6">
        <f>K54/L54*'Da Vinci robotic surgery '!I54</f>
        <v>859.50413223140697</v>
      </c>
      <c r="N54" s="6">
        <f t="shared" si="0"/>
        <v>7.0743801652892602</v>
      </c>
      <c r="O54" s="6">
        <f t="shared" si="1"/>
        <v>169.42148760330599</v>
      </c>
      <c r="P54" s="2">
        <v>211</v>
      </c>
      <c r="Q54" s="2">
        <v>4.13</v>
      </c>
      <c r="R54" s="2">
        <v>1.19</v>
      </c>
      <c r="S54" s="6">
        <f t="shared" si="19"/>
        <v>732.29411764705901</v>
      </c>
      <c r="T54" s="6">
        <f t="shared" si="14"/>
        <v>3.47058823529412</v>
      </c>
      <c r="U54" s="6">
        <f t="shared" si="16"/>
        <v>177.31092436974799</v>
      </c>
      <c r="V54" s="2">
        <v>238</v>
      </c>
      <c r="W54" s="2">
        <v>4.1900000000000004</v>
      </c>
      <c r="X54" s="2">
        <v>1.53</v>
      </c>
      <c r="Y54" s="6">
        <f t="shared" si="17"/>
        <v>651.77777777777806</v>
      </c>
      <c r="Z54" s="6">
        <f t="shared" si="15"/>
        <v>2.7385620915032698</v>
      </c>
      <c r="AA54" s="6">
        <f t="shared" si="18"/>
        <v>155.555555555556</v>
      </c>
    </row>
    <row r="55" spans="1:27">
      <c r="A55" s="5">
        <v>45674</v>
      </c>
      <c r="B55" s="4">
        <v>53</v>
      </c>
      <c r="C55" s="4" t="s">
        <v>14</v>
      </c>
      <c r="D55" s="4">
        <v>193</v>
      </c>
      <c r="E55" s="4">
        <v>3.52</v>
      </c>
      <c r="F55" s="2">
        <v>1.1100000000000001</v>
      </c>
      <c r="G55" s="6">
        <f t="shared" si="11"/>
        <v>612.03603603603597</v>
      </c>
      <c r="H55" s="6">
        <f t="shared" si="12"/>
        <v>3.1711711711711699</v>
      </c>
      <c r="I55" s="6">
        <f t="shared" si="13"/>
        <v>173.873873873874</v>
      </c>
      <c r="J55" s="2">
        <v>258</v>
      </c>
      <c r="K55" s="2">
        <v>4.9800000000000004</v>
      </c>
      <c r="L55" s="2">
        <v>0.68</v>
      </c>
      <c r="M55" s="6">
        <f>K55/L55*'Da Vinci robotic surgery '!I55</f>
        <v>2333.8720103425999</v>
      </c>
      <c r="N55" s="6">
        <f t="shared" si="0"/>
        <v>7.3235294117647101</v>
      </c>
      <c r="O55" s="6">
        <f t="shared" si="1"/>
        <v>379.41176470588198</v>
      </c>
      <c r="P55" s="2">
        <v>210</v>
      </c>
      <c r="Q55" s="2">
        <v>12</v>
      </c>
      <c r="R55" s="2">
        <v>1</v>
      </c>
      <c r="S55" s="6">
        <f t="shared" si="19"/>
        <v>2520</v>
      </c>
      <c r="T55" s="6">
        <f t="shared" si="14"/>
        <v>12</v>
      </c>
      <c r="U55" s="6">
        <f t="shared" si="16"/>
        <v>210</v>
      </c>
      <c r="V55" s="2">
        <v>235</v>
      </c>
      <c r="W55" s="2">
        <v>5.77</v>
      </c>
      <c r="X55" s="2">
        <v>1.28</v>
      </c>
      <c r="Y55" s="6">
        <f t="shared" si="17"/>
        <v>1059.3359375</v>
      </c>
      <c r="Z55" s="6">
        <f t="shared" si="15"/>
        <v>4.5078125</v>
      </c>
      <c r="AA55" s="6">
        <f t="shared" si="18"/>
        <v>183.59375</v>
      </c>
    </row>
    <row r="56" spans="1:27">
      <c r="A56" s="5">
        <v>45680</v>
      </c>
      <c r="B56" s="4">
        <v>54</v>
      </c>
      <c r="C56" s="4" t="s">
        <v>14</v>
      </c>
      <c r="D56" s="4">
        <v>179</v>
      </c>
      <c r="E56" s="4">
        <v>3.59</v>
      </c>
      <c r="F56" s="2">
        <v>1.23</v>
      </c>
      <c r="G56" s="6">
        <f t="shared" si="11"/>
        <v>522.44715447154499</v>
      </c>
      <c r="H56" s="6">
        <f t="shared" si="12"/>
        <v>2.9186991869918701</v>
      </c>
      <c r="I56" s="6">
        <f t="shared" si="13"/>
        <v>145.52845528455299</v>
      </c>
      <c r="J56" s="2">
        <v>191</v>
      </c>
      <c r="K56" s="2">
        <v>10.98</v>
      </c>
      <c r="L56" s="2">
        <v>0.69</v>
      </c>
      <c r="M56" s="6">
        <f>K56/L56*'Da Vinci robotic surgery '!I56</f>
        <v>2704.0209218698901</v>
      </c>
      <c r="N56" s="6">
        <f t="shared" si="0"/>
        <v>15.913043478260899</v>
      </c>
      <c r="O56" s="6">
        <f t="shared" si="1"/>
        <v>276.81159420289902</v>
      </c>
      <c r="P56" s="2">
        <v>210</v>
      </c>
      <c r="Q56" s="2">
        <v>8.1199999999999992</v>
      </c>
      <c r="R56" s="2">
        <v>0.8</v>
      </c>
      <c r="S56" s="6">
        <f t="shared" si="19"/>
        <v>2131.5</v>
      </c>
      <c r="T56" s="6">
        <f t="shared" si="14"/>
        <v>10.15</v>
      </c>
      <c r="U56" s="6">
        <f t="shared" si="16"/>
        <v>262.5</v>
      </c>
      <c r="V56" s="2">
        <v>146</v>
      </c>
      <c r="W56" s="2">
        <v>8.1199999999999992</v>
      </c>
      <c r="X56" s="2">
        <v>1.5</v>
      </c>
      <c r="Y56" s="6">
        <f t="shared" si="17"/>
        <v>790.34666666666703</v>
      </c>
      <c r="Z56" s="6">
        <f t="shared" si="15"/>
        <v>5.4133333333333304</v>
      </c>
      <c r="AA56" s="6">
        <f t="shared" si="18"/>
        <v>97.3333333333333</v>
      </c>
    </row>
    <row r="57" spans="1:27">
      <c r="A57" s="5">
        <v>45679</v>
      </c>
      <c r="B57" s="4">
        <v>55</v>
      </c>
      <c r="C57" s="4" t="s">
        <v>14</v>
      </c>
      <c r="D57" s="4">
        <v>171</v>
      </c>
      <c r="E57" s="4">
        <v>3.06</v>
      </c>
      <c r="F57" s="2">
        <v>1.85</v>
      </c>
      <c r="G57" s="6">
        <f t="shared" si="11"/>
        <v>282.84324324324302</v>
      </c>
      <c r="H57" s="6">
        <f t="shared" si="12"/>
        <v>1.65405405405405</v>
      </c>
      <c r="I57" s="6">
        <f t="shared" si="13"/>
        <v>92.432432432432407</v>
      </c>
      <c r="J57" s="2">
        <v>133</v>
      </c>
      <c r="K57" s="2">
        <v>12.67</v>
      </c>
      <c r="L57" s="2">
        <v>0.39</v>
      </c>
      <c r="M57" s="6">
        <f>K57/L57*'Da Vinci robotic surgery '!I57</f>
        <v>6038.3779264213999</v>
      </c>
      <c r="N57" s="6">
        <f t="shared" si="0"/>
        <v>32.487179487179503</v>
      </c>
      <c r="O57" s="6">
        <f t="shared" si="1"/>
        <v>341.02564102564099</v>
      </c>
      <c r="P57" s="2">
        <v>280</v>
      </c>
      <c r="Q57" s="2">
        <v>11.11</v>
      </c>
      <c r="R57" s="2">
        <v>1.5</v>
      </c>
      <c r="S57" s="6">
        <f t="shared" si="19"/>
        <v>2073.86666666667</v>
      </c>
      <c r="T57" s="6">
        <f t="shared" si="14"/>
        <v>7.4066666666666698</v>
      </c>
      <c r="U57" s="6">
        <f t="shared" si="16"/>
        <v>186.666666666667</v>
      </c>
      <c r="V57" s="2">
        <v>300</v>
      </c>
      <c r="W57" s="2">
        <v>7.22</v>
      </c>
      <c r="X57" s="2">
        <v>2.17</v>
      </c>
      <c r="Y57" s="6">
        <f t="shared" si="17"/>
        <v>998.15668202765005</v>
      </c>
      <c r="Z57" s="6">
        <f t="shared" si="15"/>
        <v>3.3271889400921699</v>
      </c>
      <c r="AA57" s="6">
        <f t="shared" si="18"/>
        <v>138.24884792626699</v>
      </c>
    </row>
    <row r="58" spans="1:27">
      <c r="A58" s="5">
        <v>45677</v>
      </c>
      <c r="B58" s="4">
        <v>56</v>
      </c>
      <c r="C58" s="4" t="s">
        <v>14</v>
      </c>
      <c r="D58" s="4">
        <v>237</v>
      </c>
      <c r="E58" s="4">
        <v>5.84</v>
      </c>
      <c r="F58" s="2">
        <v>0.9</v>
      </c>
      <c r="G58" s="6">
        <f t="shared" si="11"/>
        <v>1537.86666666667</v>
      </c>
      <c r="H58" s="6">
        <f t="shared" si="12"/>
        <v>6.4888888888888898</v>
      </c>
      <c r="I58" s="6">
        <f t="shared" si="13"/>
        <v>263.33333333333297</v>
      </c>
      <c r="J58" s="2">
        <v>244</v>
      </c>
      <c r="K58" s="2">
        <v>9.94</v>
      </c>
      <c r="L58" s="2">
        <v>0.43</v>
      </c>
      <c r="M58" s="6">
        <f>K58/L58*'Da Vinci robotic surgery '!I58</f>
        <v>4566.8746454906404</v>
      </c>
      <c r="N58" s="6">
        <f t="shared" si="0"/>
        <v>23.116279069767401</v>
      </c>
      <c r="O58" s="6">
        <f t="shared" si="1"/>
        <v>567.44186046511595</v>
      </c>
      <c r="P58" s="2">
        <v>215</v>
      </c>
      <c r="Q58" s="2">
        <v>9.9499999999999993</v>
      </c>
      <c r="R58" s="2">
        <v>0.69</v>
      </c>
      <c r="S58" s="6">
        <f t="shared" si="19"/>
        <v>3100.36231884058</v>
      </c>
      <c r="T58" s="6">
        <f t="shared" si="14"/>
        <v>14.4202898550725</v>
      </c>
      <c r="U58" s="6">
        <f t="shared" si="16"/>
        <v>311.59420289855098</v>
      </c>
      <c r="V58" s="2">
        <v>190</v>
      </c>
      <c r="W58" s="2">
        <v>9.1999999999999993</v>
      </c>
      <c r="X58" s="2">
        <v>0.56999999999999995</v>
      </c>
      <c r="Y58" s="6">
        <f t="shared" si="17"/>
        <v>3066.6666666666702</v>
      </c>
      <c r="Z58" s="6">
        <f t="shared" si="15"/>
        <v>16.140350877193001</v>
      </c>
      <c r="AA58" s="6">
        <f t="shared" si="18"/>
        <v>333.33333333333297</v>
      </c>
    </row>
    <row r="59" spans="1:27">
      <c r="A59" s="5">
        <v>45678</v>
      </c>
      <c r="B59" s="4">
        <v>57</v>
      </c>
      <c r="C59" s="4" t="s">
        <v>14</v>
      </c>
      <c r="D59" s="4">
        <v>251</v>
      </c>
      <c r="E59" s="4">
        <v>1.07</v>
      </c>
      <c r="F59" s="2">
        <v>0.42</v>
      </c>
      <c r="G59" s="6">
        <f t="shared" si="11"/>
        <v>639.45238095238096</v>
      </c>
      <c r="H59" s="6">
        <f t="shared" si="12"/>
        <v>2.5476190476190501</v>
      </c>
      <c r="I59" s="6">
        <f t="shared" si="13"/>
        <v>597.61904761904805</v>
      </c>
      <c r="J59" s="2">
        <v>202</v>
      </c>
      <c r="K59" s="2">
        <v>13.05</v>
      </c>
      <c r="L59" s="2">
        <v>0.94</v>
      </c>
      <c r="M59" s="6">
        <f>K59/L59*'Da Vinci robotic surgery '!I59</f>
        <v>1509.85390724581</v>
      </c>
      <c r="N59" s="6">
        <f t="shared" si="0"/>
        <v>13.8829787234043</v>
      </c>
      <c r="O59" s="6">
        <f t="shared" si="1"/>
        <v>214.89361702127701</v>
      </c>
      <c r="P59" s="2">
        <v>254</v>
      </c>
      <c r="Q59" s="2">
        <v>4.78</v>
      </c>
      <c r="R59" s="2">
        <v>0.62</v>
      </c>
      <c r="S59" s="6">
        <f t="shared" si="19"/>
        <v>1958.2580645161299</v>
      </c>
      <c r="T59" s="6">
        <f t="shared" si="14"/>
        <v>7.7096774193548399</v>
      </c>
      <c r="U59" s="6">
        <f t="shared" si="16"/>
        <v>409.677419354839</v>
      </c>
      <c r="V59" s="2">
        <v>254</v>
      </c>
      <c r="W59" s="2">
        <v>4.78</v>
      </c>
      <c r="X59" s="2">
        <v>0.62</v>
      </c>
      <c r="Y59" s="6">
        <f t="shared" si="17"/>
        <v>1958.2580645161299</v>
      </c>
      <c r="Z59" s="6">
        <f t="shared" si="15"/>
        <v>7.7096774193548399</v>
      </c>
      <c r="AA59" s="6">
        <f t="shared" si="18"/>
        <v>409.677419354839</v>
      </c>
    </row>
    <row r="60" spans="1:27">
      <c r="A60" s="5">
        <v>45678</v>
      </c>
      <c r="B60" s="4">
        <v>58</v>
      </c>
      <c r="C60" s="4" t="s">
        <v>13</v>
      </c>
      <c r="D60" s="4">
        <v>277</v>
      </c>
      <c r="E60" s="4">
        <v>2.41</v>
      </c>
      <c r="F60" s="2">
        <v>0.94</v>
      </c>
      <c r="G60" s="6">
        <f t="shared" si="11"/>
        <v>710.18085106383</v>
      </c>
      <c r="H60" s="6">
        <f t="shared" si="12"/>
        <v>2.5638297872340399</v>
      </c>
      <c r="I60" s="6">
        <f t="shared" si="13"/>
        <v>294.68085106383</v>
      </c>
      <c r="J60" s="2">
        <v>232</v>
      </c>
      <c r="K60" s="2">
        <v>13.42</v>
      </c>
      <c r="L60" s="2">
        <v>0.54</v>
      </c>
      <c r="M60" s="6">
        <f>K60/L60*'Da Vinci robotic surgery '!I60</f>
        <v>5522.6337448559598</v>
      </c>
      <c r="N60" s="6">
        <f t="shared" si="0"/>
        <v>24.851851851851901</v>
      </c>
      <c r="O60" s="6">
        <f t="shared" si="1"/>
        <v>429.62962962963002</v>
      </c>
      <c r="P60" s="2">
        <v>212</v>
      </c>
      <c r="Q60" s="2">
        <v>14.85</v>
      </c>
      <c r="R60" s="2">
        <v>0.45</v>
      </c>
      <c r="S60" s="6">
        <f t="shared" si="19"/>
        <v>6996</v>
      </c>
      <c r="T60" s="6">
        <f t="shared" si="14"/>
        <v>33</v>
      </c>
      <c r="U60" s="6">
        <f t="shared" si="16"/>
        <v>471.11111111111097</v>
      </c>
      <c r="V60" s="2">
        <v>212</v>
      </c>
      <c r="W60" s="2">
        <v>14.85</v>
      </c>
      <c r="X60" s="2">
        <v>0.45</v>
      </c>
      <c r="Y60" s="6">
        <f t="shared" si="17"/>
        <v>6996</v>
      </c>
      <c r="Z60" s="6">
        <f t="shared" si="15"/>
        <v>33</v>
      </c>
      <c r="AA60" s="6">
        <f t="shared" si="18"/>
        <v>471.11111111111097</v>
      </c>
    </row>
    <row r="61" spans="1:27">
      <c r="A61" s="5">
        <v>45682</v>
      </c>
      <c r="B61" s="4">
        <v>59</v>
      </c>
      <c r="C61" s="4" t="s">
        <v>14</v>
      </c>
      <c r="D61" s="4">
        <v>188</v>
      </c>
      <c r="E61" s="4">
        <v>3.27</v>
      </c>
      <c r="F61" s="2">
        <v>1.65</v>
      </c>
      <c r="G61" s="6">
        <f t="shared" si="11"/>
        <v>372.58181818181799</v>
      </c>
      <c r="H61" s="6">
        <f t="shared" si="12"/>
        <v>1.9818181818181799</v>
      </c>
      <c r="I61" s="6">
        <f t="shared" si="13"/>
        <v>113.93939393939399</v>
      </c>
      <c r="J61" s="2">
        <v>124</v>
      </c>
      <c r="K61" s="2">
        <v>8.1300000000000008</v>
      </c>
      <c r="L61" s="2">
        <v>0.4</v>
      </c>
      <c r="M61" s="6">
        <f>K61/L61*'Da Vinci robotic surgery '!I61</f>
        <v>3188.23529411764</v>
      </c>
      <c r="N61" s="6">
        <f t="shared" si="0"/>
        <v>20.324999999999999</v>
      </c>
      <c r="O61" s="6">
        <f t="shared" si="1"/>
        <v>310</v>
      </c>
      <c r="P61" s="2">
        <v>103</v>
      </c>
      <c r="Q61" s="2">
        <v>11.11</v>
      </c>
      <c r="R61" s="2">
        <v>0.74</v>
      </c>
      <c r="S61" s="6">
        <f t="shared" si="19"/>
        <v>1546.3918918918901</v>
      </c>
      <c r="T61" s="6">
        <f t="shared" si="14"/>
        <v>15.0135135135135</v>
      </c>
      <c r="U61" s="6">
        <f t="shared" si="16"/>
        <v>139.18918918918899</v>
      </c>
      <c r="V61" s="2">
        <v>130</v>
      </c>
      <c r="W61" s="2">
        <v>5.64</v>
      </c>
      <c r="X61" s="2">
        <v>1.24</v>
      </c>
      <c r="Y61" s="6">
        <f t="shared" si="17"/>
        <v>591.29032258064501</v>
      </c>
      <c r="Z61" s="6">
        <f t="shared" si="15"/>
        <v>4.5483870967741904</v>
      </c>
      <c r="AA61" s="6">
        <f t="shared" si="18"/>
        <v>104.838709677419</v>
      </c>
    </row>
    <row r="62" spans="1:27">
      <c r="A62" s="5">
        <v>45681</v>
      </c>
      <c r="B62" s="4">
        <v>60</v>
      </c>
      <c r="C62" s="4" t="s">
        <v>14</v>
      </c>
      <c r="D62" s="4">
        <v>125</v>
      </c>
      <c r="E62" s="4">
        <v>1.88</v>
      </c>
      <c r="F62" s="2">
        <v>1.9</v>
      </c>
      <c r="G62" s="6">
        <f t="shared" si="11"/>
        <v>123.68421052631599</v>
      </c>
      <c r="H62" s="6">
        <f t="shared" si="12"/>
        <v>0.98947368421052595</v>
      </c>
      <c r="I62" s="6">
        <f t="shared" si="13"/>
        <v>65.789473684210506</v>
      </c>
      <c r="J62" s="2">
        <v>114</v>
      </c>
      <c r="K62" s="2">
        <v>10.54</v>
      </c>
      <c r="L62" s="2">
        <v>0.6</v>
      </c>
      <c r="M62" s="6">
        <f>K62/L62*'Da Vinci robotic surgery '!I62</f>
        <v>2049.4444444444498</v>
      </c>
      <c r="N62" s="6">
        <f t="shared" si="0"/>
        <v>17.566666666666698</v>
      </c>
      <c r="O62" s="6">
        <f t="shared" si="1"/>
        <v>190</v>
      </c>
      <c r="P62" s="2">
        <v>89</v>
      </c>
      <c r="Q62" s="2">
        <v>3.92</v>
      </c>
      <c r="R62" s="2">
        <v>1</v>
      </c>
      <c r="S62" s="6">
        <f t="shared" si="19"/>
        <v>348.88</v>
      </c>
      <c r="T62" s="6">
        <f t="shared" si="14"/>
        <v>3.92</v>
      </c>
      <c r="U62" s="6">
        <f t="shared" si="16"/>
        <v>89</v>
      </c>
      <c r="V62" s="2">
        <v>112</v>
      </c>
      <c r="W62" s="2">
        <v>2.61</v>
      </c>
      <c r="X62" s="2">
        <v>0.97</v>
      </c>
      <c r="Y62" s="6">
        <f t="shared" si="17"/>
        <v>301.36082474226799</v>
      </c>
      <c r="Z62" s="6">
        <f t="shared" si="15"/>
        <v>2.6907216494845398</v>
      </c>
      <c r="AA62" s="6">
        <f t="shared" si="18"/>
        <v>115.463917525773</v>
      </c>
    </row>
    <row r="63" spans="1:27">
      <c r="A63" s="5">
        <v>45691</v>
      </c>
      <c r="B63" s="4">
        <v>61</v>
      </c>
      <c r="C63" s="4" t="s">
        <v>14</v>
      </c>
      <c r="D63" s="4">
        <v>119</v>
      </c>
      <c r="E63" s="4">
        <v>3.86</v>
      </c>
      <c r="F63" s="2">
        <v>2.94</v>
      </c>
      <c r="G63" s="6">
        <f t="shared" si="11"/>
        <v>156.23809523809501</v>
      </c>
      <c r="H63" s="6">
        <f t="shared" si="12"/>
        <v>1.31292517006803</v>
      </c>
      <c r="I63" s="6">
        <f t="shared" si="13"/>
        <v>40.476190476190503</v>
      </c>
      <c r="J63" s="2">
        <v>149</v>
      </c>
      <c r="K63" s="2">
        <v>9.18</v>
      </c>
      <c r="L63" s="2">
        <v>0.44</v>
      </c>
      <c r="M63" s="6">
        <f>K63/L63*'Da Vinci robotic surgery '!I63</f>
        <v>5624.1106719367499</v>
      </c>
      <c r="N63" s="6">
        <f t="shared" si="0"/>
        <v>20.863636363636399</v>
      </c>
      <c r="O63" s="6">
        <f t="shared" si="1"/>
        <v>338.63636363636402</v>
      </c>
      <c r="P63" s="2">
        <v>59</v>
      </c>
      <c r="Q63" s="2">
        <v>6.89</v>
      </c>
      <c r="R63" s="2">
        <v>0.67</v>
      </c>
      <c r="S63" s="6">
        <f t="shared" si="19"/>
        <v>606.73134328358196</v>
      </c>
      <c r="T63" s="6">
        <f t="shared" si="14"/>
        <v>10.283582089552199</v>
      </c>
      <c r="U63" s="6">
        <f t="shared" si="16"/>
        <v>88.0597014925373</v>
      </c>
      <c r="V63" s="2">
        <v>59</v>
      </c>
      <c r="W63" s="2">
        <v>6.89</v>
      </c>
      <c r="X63" s="2">
        <v>0.67</v>
      </c>
      <c r="Y63" s="6">
        <f t="shared" si="17"/>
        <v>606.73134328358196</v>
      </c>
      <c r="Z63" s="6">
        <f t="shared" si="15"/>
        <v>10.283582089552199</v>
      </c>
      <c r="AA63" s="6">
        <f t="shared" si="18"/>
        <v>88.0597014925373</v>
      </c>
    </row>
    <row r="64" spans="1:27">
      <c r="A64" s="5">
        <v>45691</v>
      </c>
      <c r="B64" s="4">
        <v>62</v>
      </c>
      <c r="C64" s="4" t="s">
        <v>14</v>
      </c>
      <c r="D64" s="4">
        <v>129</v>
      </c>
      <c r="E64" s="4">
        <v>3.62</v>
      </c>
      <c r="F64" s="2">
        <v>0.65</v>
      </c>
      <c r="G64" s="6">
        <f t="shared" si="11"/>
        <v>718.43076923076899</v>
      </c>
      <c r="H64" s="6">
        <f t="shared" si="12"/>
        <v>5.5692307692307699</v>
      </c>
      <c r="I64" s="6">
        <f t="shared" si="13"/>
        <v>198.461538461538</v>
      </c>
      <c r="J64" s="2">
        <v>110</v>
      </c>
      <c r="K64" s="2">
        <v>10.99</v>
      </c>
      <c r="L64" s="2">
        <v>0.5</v>
      </c>
      <c r="M64" s="6">
        <f>K64/L64*'Da Vinci robotic surgery '!I64</f>
        <v>2446.8301886792401</v>
      </c>
      <c r="N64" s="6">
        <f t="shared" si="0"/>
        <v>21.98</v>
      </c>
      <c r="O64" s="6">
        <f t="shared" si="1"/>
        <v>220</v>
      </c>
      <c r="P64" s="2">
        <v>113</v>
      </c>
      <c r="Q64" s="2">
        <v>6.78</v>
      </c>
      <c r="R64" s="2">
        <v>0.33</v>
      </c>
      <c r="S64" s="6">
        <f t="shared" si="19"/>
        <v>2321.6363636363599</v>
      </c>
      <c r="T64" s="6">
        <f t="shared" si="14"/>
        <v>20.545454545454501</v>
      </c>
      <c r="U64" s="6">
        <f t="shared" si="16"/>
        <v>342.42424242424198</v>
      </c>
      <c r="V64" s="2">
        <v>100</v>
      </c>
      <c r="W64" s="2">
        <v>6.78</v>
      </c>
      <c r="X64" s="2">
        <v>0.8</v>
      </c>
      <c r="Y64" s="6">
        <f t="shared" si="17"/>
        <v>847.5</v>
      </c>
      <c r="Z64" s="6">
        <f t="shared" si="15"/>
        <v>8.4749999999999996</v>
      </c>
      <c r="AA64" s="6">
        <f t="shared" si="18"/>
        <v>125</v>
      </c>
    </row>
    <row r="65" spans="1:27">
      <c r="A65" s="5">
        <v>45698</v>
      </c>
      <c r="B65" s="4">
        <v>63</v>
      </c>
      <c r="C65" s="4" t="s">
        <v>14</v>
      </c>
      <c r="D65" s="4">
        <v>144</v>
      </c>
      <c r="E65" s="4">
        <v>3.64</v>
      </c>
      <c r="F65" s="2">
        <v>2.71</v>
      </c>
      <c r="G65" s="6">
        <f t="shared" si="11"/>
        <v>193.41697416974199</v>
      </c>
      <c r="H65" s="6">
        <f t="shared" si="12"/>
        <v>1.34317343173432</v>
      </c>
      <c r="I65" s="6">
        <f t="shared" si="13"/>
        <v>53.136531365313701</v>
      </c>
      <c r="J65" s="2">
        <v>195</v>
      </c>
      <c r="K65" s="2">
        <v>12.84</v>
      </c>
      <c r="L65" s="2">
        <v>0.59</v>
      </c>
      <c r="M65" s="6">
        <f>K65/L65*'Da Vinci robotic surgery '!I65</f>
        <v>1681.1407048695201</v>
      </c>
      <c r="N65" s="6">
        <f t="shared" si="0"/>
        <v>21.7627118644068</v>
      </c>
      <c r="O65" s="6">
        <f t="shared" si="1"/>
        <v>330.508474576271</v>
      </c>
      <c r="P65" s="2">
        <v>108</v>
      </c>
      <c r="Q65" s="2">
        <v>16.52</v>
      </c>
      <c r="R65" s="2">
        <v>0.79</v>
      </c>
      <c r="S65" s="6">
        <f t="shared" si="19"/>
        <v>2258.4303797468401</v>
      </c>
      <c r="T65" s="6">
        <f t="shared" si="14"/>
        <v>20.9113924050633</v>
      </c>
      <c r="U65" s="6">
        <f t="shared" si="16"/>
        <v>136.708860759494</v>
      </c>
      <c r="V65" s="2">
        <v>108</v>
      </c>
      <c r="W65" s="2">
        <v>16.52</v>
      </c>
      <c r="X65" s="2">
        <v>0.79</v>
      </c>
      <c r="Y65" s="6">
        <f t="shared" si="17"/>
        <v>2258.4303797468401</v>
      </c>
      <c r="Z65" s="6">
        <f t="shared" si="15"/>
        <v>20.9113924050633</v>
      </c>
      <c r="AA65" s="6">
        <f t="shared" si="18"/>
        <v>136.708860759494</v>
      </c>
    </row>
    <row r="66" spans="1:27">
      <c r="A66" s="5">
        <v>45692</v>
      </c>
      <c r="B66" s="4">
        <v>64</v>
      </c>
      <c r="C66" s="4" t="s">
        <v>14</v>
      </c>
      <c r="D66" s="4">
        <v>431</v>
      </c>
      <c r="E66" s="4">
        <v>6.34</v>
      </c>
      <c r="F66" s="2">
        <v>1.67</v>
      </c>
      <c r="G66" s="6">
        <f t="shared" si="11"/>
        <v>1636.2514970059899</v>
      </c>
      <c r="H66" s="6">
        <f t="shared" si="12"/>
        <v>3.7964071856287398</v>
      </c>
      <c r="I66" s="6">
        <f t="shared" si="13"/>
        <v>258.08383233532902</v>
      </c>
      <c r="J66" s="2">
        <v>347</v>
      </c>
      <c r="K66" s="2">
        <v>10.98</v>
      </c>
      <c r="L66" s="2">
        <v>0.71</v>
      </c>
      <c r="M66" s="6">
        <f>K66/L66*'Da Vinci robotic surgery '!I66</f>
        <v>4135.1500306184898</v>
      </c>
      <c r="N66" s="6">
        <f t="shared" si="0"/>
        <v>15.4647887323944</v>
      </c>
      <c r="O66" s="6">
        <f t="shared" si="1"/>
        <v>488.73239436619701</v>
      </c>
      <c r="P66" s="2">
        <v>330</v>
      </c>
      <c r="Q66" s="2">
        <v>11.12</v>
      </c>
      <c r="R66" s="2">
        <v>1.2</v>
      </c>
      <c r="S66" s="6">
        <f t="shared" si="19"/>
        <v>3058</v>
      </c>
      <c r="T66" s="6">
        <f t="shared" si="14"/>
        <v>9.2666666666666693</v>
      </c>
      <c r="U66" s="6">
        <f t="shared" si="16"/>
        <v>275</v>
      </c>
      <c r="V66" s="2">
        <v>340</v>
      </c>
      <c r="W66" s="2">
        <v>11.12</v>
      </c>
      <c r="X66" s="2">
        <v>1.5</v>
      </c>
      <c r="Y66" s="6">
        <f t="shared" si="17"/>
        <v>2520.5333333333301</v>
      </c>
      <c r="Z66" s="6">
        <f t="shared" si="15"/>
        <v>7.4133333333333304</v>
      </c>
      <c r="AA66" s="6">
        <f t="shared" si="18"/>
        <v>226.666666666667</v>
      </c>
    </row>
    <row r="67" spans="1:27">
      <c r="A67" s="5">
        <v>45691</v>
      </c>
      <c r="B67" s="4">
        <v>65</v>
      </c>
      <c r="C67" s="4" t="s">
        <v>13</v>
      </c>
      <c r="D67" s="4">
        <v>188</v>
      </c>
      <c r="E67" s="4">
        <v>4.38</v>
      </c>
      <c r="F67" s="2">
        <v>1.08</v>
      </c>
      <c r="G67" s="6">
        <f t="shared" si="11"/>
        <v>762.444444444444</v>
      </c>
      <c r="H67" s="6">
        <f t="shared" si="12"/>
        <v>4.0555555555555598</v>
      </c>
      <c r="I67" s="6">
        <f t="shared" si="13"/>
        <v>174.07407407407399</v>
      </c>
      <c r="J67" s="2">
        <v>207</v>
      </c>
      <c r="K67" s="2">
        <v>10.51</v>
      </c>
      <c r="L67" s="2">
        <v>0.8</v>
      </c>
      <c r="M67" s="6">
        <f>K67/L67*'Da Vinci robotic surgery '!I67</f>
        <v>2204.6839080459799</v>
      </c>
      <c r="N67" s="6">
        <f t="shared" ref="N67:N83" si="20">K67/L67</f>
        <v>13.137499999999999</v>
      </c>
      <c r="O67" s="6">
        <f t="shared" ref="O67:O83" si="21">J67/L67</f>
        <v>258.75</v>
      </c>
      <c r="P67" s="2">
        <v>174</v>
      </c>
      <c r="Q67" s="2">
        <v>14.63</v>
      </c>
      <c r="R67" s="2">
        <v>0.44</v>
      </c>
      <c r="S67" s="6">
        <f t="shared" si="19"/>
        <v>5785.5</v>
      </c>
      <c r="T67" s="6">
        <f t="shared" si="14"/>
        <v>33.25</v>
      </c>
      <c r="U67" s="6">
        <f t="shared" si="16"/>
        <v>395.45454545454498</v>
      </c>
      <c r="V67" s="2">
        <v>174</v>
      </c>
      <c r="W67" s="2">
        <v>14.63</v>
      </c>
      <c r="X67" s="2">
        <v>0.44</v>
      </c>
      <c r="Y67" s="6">
        <f t="shared" si="17"/>
        <v>5785.5</v>
      </c>
      <c r="Z67" s="6">
        <f t="shared" si="15"/>
        <v>33.25</v>
      </c>
      <c r="AA67" s="6">
        <f t="shared" si="18"/>
        <v>395.45454545454498</v>
      </c>
    </row>
    <row r="68" spans="1:27">
      <c r="A68" s="5">
        <v>45694</v>
      </c>
      <c r="B68" s="4">
        <v>66</v>
      </c>
      <c r="C68" s="4" t="s">
        <v>13</v>
      </c>
      <c r="D68" s="4">
        <v>598</v>
      </c>
      <c r="E68" s="4">
        <v>5.12</v>
      </c>
      <c r="F68" s="2">
        <v>2.13</v>
      </c>
      <c r="G68" s="6">
        <f t="shared" ref="G68:G83" si="22">E68/F68*D68</f>
        <v>1437.4460093896701</v>
      </c>
      <c r="H68" s="6">
        <f t="shared" ref="H68:H83" si="23">E68/F68</f>
        <v>2.4037558685446001</v>
      </c>
      <c r="I68" s="6">
        <f t="shared" ref="I68:I83" si="24">D68/F68</f>
        <v>280.75117370892002</v>
      </c>
      <c r="J68" s="2">
        <v>226</v>
      </c>
      <c r="K68" s="2">
        <v>6.79</v>
      </c>
      <c r="L68" s="2">
        <v>0.5</v>
      </c>
      <c r="M68" s="6">
        <f>K68/L68*'Da Vinci robotic surgery '!I68</f>
        <v>4909.6923076923104</v>
      </c>
      <c r="N68" s="6">
        <f t="shared" si="20"/>
        <v>13.58</v>
      </c>
      <c r="O68" s="6">
        <f t="shared" si="21"/>
        <v>452</v>
      </c>
      <c r="P68" s="2">
        <v>300</v>
      </c>
      <c r="Q68" s="2">
        <v>6.21</v>
      </c>
      <c r="R68" s="2">
        <v>2.1</v>
      </c>
      <c r="S68" s="6">
        <f t="shared" si="19"/>
        <v>887.142857142857</v>
      </c>
      <c r="T68" s="6">
        <f t="shared" ref="T68:T83" si="25">Q68/R68</f>
        <v>2.95714285714286</v>
      </c>
      <c r="U68" s="6">
        <f t="shared" si="16"/>
        <v>142.857142857143</v>
      </c>
      <c r="V68" s="2">
        <v>401</v>
      </c>
      <c r="W68" s="2">
        <v>6.29</v>
      </c>
      <c r="X68" s="2">
        <v>3.7</v>
      </c>
      <c r="Y68" s="6">
        <f t="shared" si="17"/>
        <v>681.7</v>
      </c>
      <c r="Z68" s="6">
        <f t="shared" ref="Z68:Z83" si="26">W68/X68</f>
        <v>1.7</v>
      </c>
      <c r="AA68" s="6">
        <f t="shared" si="18"/>
        <v>108.378378378378</v>
      </c>
    </row>
    <row r="69" spans="1:27">
      <c r="A69" s="5">
        <v>45695</v>
      </c>
      <c r="B69" s="4">
        <v>67</v>
      </c>
      <c r="C69" s="4" t="s">
        <v>14</v>
      </c>
      <c r="D69" s="4">
        <v>211</v>
      </c>
      <c r="E69" s="4">
        <v>4.05</v>
      </c>
      <c r="F69" s="2">
        <v>1.63</v>
      </c>
      <c r="G69" s="6">
        <f t="shared" si="22"/>
        <v>524.26380368098205</v>
      </c>
      <c r="H69" s="6">
        <f t="shared" si="23"/>
        <v>2.48466257668712</v>
      </c>
      <c r="I69" s="6">
        <f t="shared" si="24"/>
        <v>129.447852760736</v>
      </c>
      <c r="J69" s="2">
        <v>218</v>
      </c>
      <c r="K69" s="2">
        <v>10.130000000000001</v>
      </c>
      <c r="L69" s="2">
        <v>1.1200000000000001</v>
      </c>
      <c r="M69" s="6">
        <f>K69/L69*'Da Vinci robotic surgery '!I69</f>
        <v>1230.4387237128401</v>
      </c>
      <c r="N69" s="6">
        <f t="shared" si="20"/>
        <v>9.0446428571428594</v>
      </c>
      <c r="O69" s="6">
        <f t="shared" si="21"/>
        <v>194.642857142857</v>
      </c>
      <c r="P69" s="2">
        <v>284</v>
      </c>
      <c r="Q69" s="2">
        <v>19.32</v>
      </c>
      <c r="R69" s="2">
        <v>0.53</v>
      </c>
      <c r="S69" s="6">
        <f t="shared" si="19"/>
        <v>10352.6037735849</v>
      </c>
      <c r="T69" s="6">
        <f t="shared" si="25"/>
        <v>36.452830188679201</v>
      </c>
      <c r="U69" s="6">
        <f t="shared" ref="U69:U83" si="27">P69/R69</f>
        <v>535.84905660377399</v>
      </c>
      <c r="V69" s="2">
        <v>393</v>
      </c>
      <c r="W69" s="2">
        <v>10.039999999999999</v>
      </c>
      <c r="X69" s="2">
        <v>1.1399999999999999</v>
      </c>
      <c r="Y69" s="6">
        <f t="shared" si="17"/>
        <v>3461.1578947368398</v>
      </c>
      <c r="Z69" s="6">
        <f t="shared" si="26"/>
        <v>8.8070175438596507</v>
      </c>
      <c r="AA69" s="6">
        <f t="shared" ref="AA69:AA83" si="28">V69/X69</f>
        <v>344.73684210526301</v>
      </c>
    </row>
    <row r="70" spans="1:27">
      <c r="A70" s="5">
        <v>45698</v>
      </c>
      <c r="B70" s="4">
        <v>68</v>
      </c>
      <c r="C70" s="4" t="s">
        <v>14</v>
      </c>
      <c r="D70" s="4">
        <v>234</v>
      </c>
      <c r="E70" s="4">
        <v>16.23</v>
      </c>
      <c r="F70" s="2">
        <v>0.8</v>
      </c>
      <c r="G70" s="6">
        <f t="shared" si="22"/>
        <v>4747.2749999999996</v>
      </c>
      <c r="H70" s="6">
        <f t="shared" si="23"/>
        <v>20.287500000000001</v>
      </c>
      <c r="I70" s="6">
        <f t="shared" si="24"/>
        <v>292.5</v>
      </c>
      <c r="J70" s="2">
        <v>157</v>
      </c>
      <c r="K70" s="2">
        <v>8.86</v>
      </c>
      <c r="L70" s="2">
        <v>0.73</v>
      </c>
      <c r="M70" s="6">
        <f>K70/L70*'Da Vinci robotic surgery '!I70</f>
        <v>2761.7836175566099</v>
      </c>
      <c r="N70" s="6">
        <f t="shared" si="20"/>
        <v>12.1369863013699</v>
      </c>
      <c r="O70" s="6">
        <f t="shared" si="21"/>
        <v>215.06849315068499</v>
      </c>
      <c r="P70" s="2">
        <v>276</v>
      </c>
      <c r="Q70" s="2">
        <v>7.23</v>
      </c>
      <c r="R70" s="2">
        <v>1.1399999999999999</v>
      </c>
      <c r="S70" s="6">
        <f t="shared" si="19"/>
        <v>1750.4210526315801</v>
      </c>
      <c r="T70" s="6">
        <f t="shared" si="25"/>
        <v>6.3421052631579</v>
      </c>
      <c r="U70" s="6">
        <f t="shared" si="27"/>
        <v>242.105263157895</v>
      </c>
      <c r="V70" s="2">
        <v>276</v>
      </c>
      <c r="W70" s="2">
        <v>7.23</v>
      </c>
      <c r="X70" s="2">
        <v>1.1399999999999999</v>
      </c>
      <c r="Y70" s="6">
        <f t="shared" si="17"/>
        <v>1750.4210526315801</v>
      </c>
      <c r="Z70" s="6">
        <f t="shared" si="26"/>
        <v>6.3421052631579</v>
      </c>
      <c r="AA70" s="6">
        <f t="shared" si="28"/>
        <v>242.105263157895</v>
      </c>
    </row>
    <row r="71" spans="1:27">
      <c r="A71" s="5">
        <v>45701</v>
      </c>
      <c r="B71" s="4">
        <v>69</v>
      </c>
      <c r="C71" s="4" t="s">
        <v>13</v>
      </c>
      <c r="D71" s="4">
        <v>186</v>
      </c>
      <c r="E71" s="4">
        <v>2.88</v>
      </c>
      <c r="F71" s="2">
        <v>1.1299999999999999</v>
      </c>
      <c r="G71" s="6">
        <f t="shared" si="22"/>
        <v>474.05309734513298</v>
      </c>
      <c r="H71" s="6">
        <f t="shared" si="23"/>
        <v>2.54867256637168</v>
      </c>
      <c r="I71" s="6">
        <f t="shared" si="24"/>
        <v>164.60176991150399</v>
      </c>
      <c r="J71" s="2">
        <v>222</v>
      </c>
      <c r="K71" s="2">
        <v>14.32</v>
      </c>
      <c r="L71" s="2">
        <v>1.32</v>
      </c>
      <c r="M71" s="6">
        <f>K71/L71*'Da Vinci robotic surgery '!I71</f>
        <v>679.94024754588202</v>
      </c>
      <c r="N71" s="6">
        <f t="shared" si="20"/>
        <v>10.8484848484848</v>
      </c>
      <c r="O71" s="6">
        <f t="shared" si="21"/>
        <v>168.18181818181799</v>
      </c>
      <c r="P71" s="2">
        <v>241</v>
      </c>
      <c r="Q71" s="2">
        <v>8.2899999999999991</v>
      </c>
      <c r="R71" s="2">
        <v>0.57999999999999996</v>
      </c>
      <c r="S71" s="6">
        <f t="shared" si="19"/>
        <v>3444.6379310344801</v>
      </c>
      <c r="T71" s="6">
        <f t="shared" si="25"/>
        <v>14.2931034482759</v>
      </c>
      <c r="U71" s="6">
        <f t="shared" si="27"/>
        <v>415.51724137931001</v>
      </c>
      <c r="V71" s="2">
        <v>241</v>
      </c>
      <c r="W71" s="2">
        <v>8.2899999999999991</v>
      </c>
      <c r="X71" s="2">
        <v>0.57999999999999996</v>
      </c>
      <c r="Y71" s="6">
        <f t="shared" si="17"/>
        <v>3444.6379310344801</v>
      </c>
      <c r="Z71" s="6">
        <f t="shared" si="26"/>
        <v>14.2931034482759</v>
      </c>
      <c r="AA71" s="6">
        <f t="shared" si="28"/>
        <v>415.51724137931001</v>
      </c>
    </row>
    <row r="72" spans="1:27">
      <c r="A72" s="5">
        <v>45700</v>
      </c>
      <c r="B72" s="4">
        <v>70</v>
      </c>
      <c r="C72" s="4" t="s">
        <v>13</v>
      </c>
      <c r="D72" s="4">
        <v>220</v>
      </c>
      <c r="E72" s="4">
        <v>3.75</v>
      </c>
      <c r="F72" s="2">
        <v>1.03</v>
      </c>
      <c r="G72" s="6">
        <f t="shared" si="22"/>
        <v>800.97087378640799</v>
      </c>
      <c r="H72" s="6">
        <f t="shared" si="23"/>
        <v>3.6407766990291299</v>
      </c>
      <c r="I72" s="6">
        <f t="shared" si="24"/>
        <v>213.59223300970899</v>
      </c>
      <c r="J72" s="2">
        <v>110</v>
      </c>
      <c r="K72" s="2">
        <v>7.03</v>
      </c>
      <c r="L72" s="2">
        <v>0.5</v>
      </c>
      <c r="M72" s="6">
        <f>K72/L72*'Da Vinci robotic surgery '!I72</f>
        <v>931.12582781456899</v>
      </c>
      <c r="N72" s="6">
        <f t="shared" si="20"/>
        <v>14.06</v>
      </c>
      <c r="O72" s="6">
        <f t="shared" si="21"/>
        <v>220</v>
      </c>
      <c r="P72" s="2">
        <v>213</v>
      </c>
      <c r="Q72" s="2">
        <v>10.49</v>
      </c>
      <c r="R72" s="2">
        <v>0.82</v>
      </c>
      <c r="S72" s="6">
        <f t="shared" si="19"/>
        <v>2724.8414634146302</v>
      </c>
      <c r="T72" s="6">
        <f t="shared" si="25"/>
        <v>12.792682926829301</v>
      </c>
      <c r="U72" s="6">
        <f t="shared" si="27"/>
        <v>259.756097560976</v>
      </c>
      <c r="V72" s="2">
        <v>213</v>
      </c>
      <c r="W72" s="2">
        <v>10.49</v>
      </c>
      <c r="X72" s="2">
        <v>0.82</v>
      </c>
      <c r="Y72" s="6">
        <f t="shared" si="17"/>
        <v>2724.8414634146302</v>
      </c>
      <c r="Z72" s="6">
        <f t="shared" si="26"/>
        <v>12.792682926829301</v>
      </c>
      <c r="AA72" s="6">
        <f t="shared" si="28"/>
        <v>259.756097560976</v>
      </c>
    </row>
    <row r="73" spans="1:27">
      <c r="A73" s="5">
        <v>45700</v>
      </c>
      <c r="B73" s="4">
        <v>71</v>
      </c>
      <c r="C73" s="4" t="s">
        <v>13</v>
      </c>
      <c r="D73" s="4">
        <v>314</v>
      </c>
      <c r="E73" s="4">
        <v>4.03</v>
      </c>
      <c r="F73" s="2">
        <v>1.81</v>
      </c>
      <c r="G73" s="6">
        <f t="shared" si="22"/>
        <v>699.12707182320401</v>
      </c>
      <c r="H73" s="6">
        <f t="shared" si="23"/>
        <v>2.2265193370165699</v>
      </c>
      <c r="I73" s="6">
        <f t="shared" si="24"/>
        <v>173.48066298342499</v>
      </c>
      <c r="J73" s="2">
        <v>218</v>
      </c>
      <c r="K73" s="2">
        <v>12.47</v>
      </c>
      <c r="L73" s="2">
        <v>0.3</v>
      </c>
      <c r="M73" s="6">
        <f>K73/L73*'Da Vinci robotic surgery '!I73</f>
        <v>5175.05</v>
      </c>
      <c r="N73" s="6">
        <f t="shared" si="20"/>
        <v>41.566666666666698</v>
      </c>
      <c r="O73" s="6">
        <f t="shared" si="21"/>
        <v>726.66666666666697</v>
      </c>
      <c r="P73" s="2">
        <v>244</v>
      </c>
      <c r="Q73" s="2">
        <v>12.43</v>
      </c>
      <c r="R73" s="2">
        <v>0.99</v>
      </c>
      <c r="S73" s="6">
        <f t="shared" si="19"/>
        <v>3063.5555555555602</v>
      </c>
      <c r="T73" s="6">
        <f t="shared" si="25"/>
        <v>12.5555555555556</v>
      </c>
      <c r="U73" s="6">
        <f t="shared" si="27"/>
        <v>246.46464646464599</v>
      </c>
      <c r="V73" s="2">
        <v>251</v>
      </c>
      <c r="W73" s="2">
        <v>3.1</v>
      </c>
      <c r="X73" s="2">
        <v>1.25</v>
      </c>
      <c r="Y73" s="6">
        <f t="shared" si="17"/>
        <v>622.48</v>
      </c>
      <c r="Z73" s="6">
        <f t="shared" si="26"/>
        <v>2.48</v>
      </c>
      <c r="AA73" s="6">
        <f t="shared" si="28"/>
        <v>200.8</v>
      </c>
    </row>
    <row r="74" spans="1:27">
      <c r="A74" s="5">
        <v>45706</v>
      </c>
      <c r="B74" s="4">
        <v>72</v>
      </c>
      <c r="C74" s="4" t="s">
        <v>14</v>
      </c>
      <c r="D74" s="4">
        <v>253</v>
      </c>
      <c r="E74" s="4">
        <v>2.16</v>
      </c>
      <c r="F74" s="2">
        <v>1.1000000000000001</v>
      </c>
      <c r="G74" s="6">
        <f t="shared" si="22"/>
        <v>496.8</v>
      </c>
      <c r="H74" s="6">
        <f t="shared" si="23"/>
        <v>1.9636363636363601</v>
      </c>
      <c r="I74" s="6">
        <f t="shared" si="24"/>
        <v>230</v>
      </c>
      <c r="J74" s="2">
        <v>133</v>
      </c>
      <c r="K74" s="2">
        <v>6.52</v>
      </c>
      <c r="L74" s="2">
        <v>0.9</v>
      </c>
      <c r="M74" s="6">
        <f>K74/L74*'Da Vinci robotic surgery '!I74</f>
        <v>674.04830917874403</v>
      </c>
      <c r="N74" s="6">
        <f t="shared" si="20"/>
        <v>7.24444444444444</v>
      </c>
      <c r="O74" s="6">
        <f t="shared" si="21"/>
        <v>147.777777777778</v>
      </c>
      <c r="P74" s="2">
        <v>204</v>
      </c>
      <c r="Q74" s="2">
        <v>12.53</v>
      </c>
      <c r="R74" s="2">
        <v>0.28999999999999998</v>
      </c>
      <c r="S74" s="6">
        <f t="shared" si="19"/>
        <v>8814.2068965517192</v>
      </c>
      <c r="T74" s="6">
        <f t="shared" si="25"/>
        <v>43.2068965517241</v>
      </c>
      <c r="U74" s="6">
        <f t="shared" si="27"/>
        <v>703.44827586206895</v>
      </c>
      <c r="V74" s="2">
        <v>232</v>
      </c>
      <c r="W74" s="2">
        <v>8.91</v>
      </c>
      <c r="X74" s="2">
        <v>1.37</v>
      </c>
      <c r="Y74" s="6">
        <f t="shared" si="17"/>
        <v>1508.8467153284701</v>
      </c>
      <c r="Z74" s="6">
        <f t="shared" si="26"/>
        <v>6.5036496350365001</v>
      </c>
      <c r="AA74" s="6">
        <f t="shared" si="28"/>
        <v>169.34306569343099</v>
      </c>
    </row>
    <row r="75" spans="1:27">
      <c r="A75" s="5">
        <v>45701</v>
      </c>
      <c r="B75" s="4">
        <v>73</v>
      </c>
      <c r="C75" s="4" t="s">
        <v>14</v>
      </c>
      <c r="D75" s="4">
        <v>354</v>
      </c>
      <c r="E75" s="4">
        <v>2.2999999999999998</v>
      </c>
      <c r="F75" s="2">
        <v>2.5</v>
      </c>
      <c r="G75" s="6">
        <f t="shared" si="22"/>
        <v>325.68</v>
      </c>
      <c r="H75" s="6">
        <f t="shared" si="23"/>
        <v>0.92</v>
      </c>
      <c r="I75" s="6">
        <f t="shared" si="24"/>
        <v>141.6</v>
      </c>
      <c r="J75" s="2">
        <v>111</v>
      </c>
      <c r="K75" s="2">
        <v>10.91</v>
      </c>
      <c r="L75" s="2">
        <v>0.96</v>
      </c>
      <c r="M75" s="6">
        <f>K75/L75*'Da Vinci robotic surgery '!I75</f>
        <v>1197.65224358974</v>
      </c>
      <c r="N75" s="6">
        <f t="shared" si="20"/>
        <v>11.3645833333333</v>
      </c>
      <c r="O75" s="6">
        <f t="shared" si="21"/>
        <v>115.625</v>
      </c>
      <c r="P75" s="2">
        <v>232</v>
      </c>
      <c r="Q75" s="2">
        <v>3.86</v>
      </c>
      <c r="R75" s="2">
        <v>0.96</v>
      </c>
      <c r="S75" s="6">
        <f t="shared" si="19"/>
        <v>932.83333333333303</v>
      </c>
      <c r="T75" s="6">
        <f t="shared" si="25"/>
        <v>4.0208333333333304</v>
      </c>
      <c r="U75" s="6">
        <f t="shared" si="27"/>
        <v>241.666666666667</v>
      </c>
      <c r="V75" s="2">
        <v>213</v>
      </c>
      <c r="W75" s="2">
        <v>3.01</v>
      </c>
      <c r="X75" s="2">
        <v>1.31</v>
      </c>
      <c r="Y75" s="6">
        <f t="shared" si="17"/>
        <v>489.41221374045801</v>
      </c>
      <c r="Z75" s="6">
        <f t="shared" si="26"/>
        <v>2.2977099236641201</v>
      </c>
      <c r="AA75" s="6">
        <f t="shared" si="28"/>
        <v>162.595419847328</v>
      </c>
    </row>
    <row r="76" spans="1:27">
      <c r="A76" s="5">
        <v>45700</v>
      </c>
      <c r="B76" s="4">
        <v>74</v>
      </c>
      <c r="C76" s="4" t="s">
        <v>13</v>
      </c>
      <c r="D76" s="4">
        <v>215</v>
      </c>
      <c r="E76" s="4">
        <v>3.13</v>
      </c>
      <c r="F76" s="2">
        <v>2.02</v>
      </c>
      <c r="G76" s="6">
        <f t="shared" si="22"/>
        <v>333.143564356436</v>
      </c>
      <c r="H76" s="6">
        <f t="shared" si="23"/>
        <v>1.54950495049505</v>
      </c>
      <c r="I76" s="6">
        <f t="shared" si="24"/>
        <v>106.435643564356</v>
      </c>
      <c r="J76" s="2">
        <v>191</v>
      </c>
      <c r="K76" s="2">
        <v>9.1199999999999992</v>
      </c>
      <c r="L76" s="2">
        <v>1.4</v>
      </c>
      <c r="M76" s="6">
        <f>K76/L76*'Da Vinci robotic surgery '!I76</f>
        <v>1159.09359605912</v>
      </c>
      <c r="N76" s="6">
        <f t="shared" si="20"/>
        <v>6.5142857142857098</v>
      </c>
      <c r="O76" s="6">
        <f t="shared" si="21"/>
        <v>136.42857142857099</v>
      </c>
      <c r="P76" s="2">
        <v>155</v>
      </c>
      <c r="Q76" s="2">
        <v>5.72</v>
      </c>
      <c r="R76" s="2">
        <v>0.9</v>
      </c>
      <c r="S76" s="6">
        <f t="shared" si="19"/>
        <v>985.11111111111097</v>
      </c>
      <c r="T76" s="6">
        <f t="shared" si="25"/>
        <v>6.3555555555555596</v>
      </c>
      <c r="U76" s="6">
        <f t="shared" si="27"/>
        <v>172.222222222222</v>
      </c>
      <c r="V76" s="2">
        <v>109</v>
      </c>
      <c r="W76" s="2">
        <v>2.62</v>
      </c>
      <c r="X76" s="2">
        <v>0.84</v>
      </c>
      <c r="Y76" s="6">
        <f t="shared" si="17"/>
        <v>339.97619047619003</v>
      </c>
      <c r="Z76" s="6">
        <f t="shared" si="26"/>
        <v>3.11904761904762</v>
      </c>
      <c r="AA76" s="6">
        <f t="shared" si="28"/>
        <v>129.76190476190499</v>
      </c>
    </row>
    <row r="77" spans="1:27">
      <c r="A77" s="5">
        <v>45702</v>
      </c>
      <c r="B77" s="4">
        <v>75</v>
      </c>
      <c r="C77" s="4" t="s">
        <v>14</v>
      </c>
      <c r="D77" s="4">
        <v>194</v>
      </c>
      <c r="E77" s="4">
        <v>1.42</v>
      </c>
      <c r="F77" s="2">
        <v>1.42</v>
      </c>
      <c r="G77" s="6">
        <f t="shared" si="22"/>
        <v>194</v>
      </c>
      <c r="H77" s="6">
        <f t="shared" si="23"/>
        <v>1</v>
      </c>
      <c r="I77" s="6">
        <f t="shared" si="24"/>
        <v>136.619718309859</v>
      </c>
      <c r="J77" s="2">
        <v>249</v>
      </c>
      <c r="K77" s="2">
        <v>16.11</v>
      </c>
      <c r="L77" s="2">
        <v>0.57999999999999996</v>
      </c>
      <c r="M77" s="6">
        <f>K77/L77*'Da Vinci robotic surgery '!I77</f>
        <v>6563.4742560226796</v>
      </c>
      <c r="N77" s="6">
        <f t="shared" si="20"/>
        <v>27.775862068965498</v>
      </c>
      <c r="O77" s="6">
        <f t="shared" si="21"/>
        <v>429.31034482758599</v>
      </c>
      <c r="P77" s="2">
        <v>169</v>
      </c>
      <c r="Q77" s="2">
        <v>2.66</v>
      </c>
      <c r="R77" s="2">
        <v>1.1100000000000001</v>
      </c>
      <c r="S77" s="6">
        <f t="shared" si="19"/>
        <v>404.99099099099101</v>
      </c>
      <c r="T77" s="6">
        <f t="shared" si="25"/>
        <v>2.3963963963963999</v>
      </c>
      <c r="U77" s="6">
        <f t="shared" si="27"/>
        <v>152.25225225225199</v>
      </c>
      <c r="V77" s="2">
        <v>202</v>
      </c>
      <c r="W77" s="2">
        <v>3.11</v>
      </c>
      <c r="X77" s="2">
        <v>0.95</v>
      </c>
      <c r="Y77" s="6">
        <f t="shared" si="17"/>
        <v>661.28421052631597</v>
      </c>
      <c r="Z77" s="6">
        <f t="shared" si="26"/>
        <v>3.2736842105263202</v>
      </c>
      <c r="AA77" s="6">
        <f t="shared" si="28"/>
        <v>212.63157894736801</v>
      </c>
    </row>
    <row r="78" spans="1:27">
      <c r="A78" s="5">
        <v>45705</v>
      </c>
      <c r="B78" s="4">
        <v>76</v>
      </c>
      <c r="C78" s="4" t="s">
        <v>13</v>
      </c>
      <c r="D78" s="4">
        <v>262</v>
      </c>
      <c r="E78" s="4">
        <v>2.81</v>
      </c>
      <c r="F78" s="2">
        <v>3.5</v>
      </c>
      <c r="G78" s="6">
        <f t="shared" si="22"/>
        <v>210.34857142857101</v>
      </c>
      <c r="H78" s="6">
        <f t="shared" si="23"/>
        <v>0.80285714285714305</v>
      </c>
      <c r="I78" s="6">
        <f t="shared" si="24"/>
        <v>74.857142857142904</v>
      </c>
      <c r="J78" s="2">
        <v>130</v>
      </c>
      <c r="K78" s="2">
        <v>7.88</v>
      </c>
      <c r="L78" s="2">
        <v>1.33</v>
      </c>
      <c r="M78" s="6">
        <f>K78/L78*'Da Vinci robotic surgery '!I78</f>
        <v>480.46983129465502</v>
      </c>
      <c r="N78" s="6">
        <f t="shared" si="20"/>
        <v>5.9248120300751896</v>
      </c>
      <c r="O78" s="6">
        <f t="shared" si="21"/>
        <v>97.744360902255593</v>
      </c>
      <c r="P78" s="2">
        <v>164</v>
      </c>
      <c r="Q78" s="2">
        <v>11.01</v>
      </c>
      <c r="R78" s="2">
        <v>1.1200000000000001</v>
      </c>
      <c r="S78" s="6">
        <f t="shared" si="19"/>
        <v>1612.17857142857</v>
      </c>
      <c r="T78" s="6">
        <f t="shared" si="25"/>
        <v>9.8303571428571406</v>
      </c>
      <c r="U78" s="6">
        <f t="shared" si="27"/>
        <v>146.42857142857099</v>
      </c>
      <c r="V78" s="2">
        <v>242</v>
      </c>
      <c r="W78" s="2">
        <v>8.76</v>
      </c>
      <c r="X78" s="2">
        <v>1.34</v>
      </c>
      <c r="Y78" s="6">
        <f t="shared" si="17"/>
        <v>1582.0298507462701</v>
      </c>
      <c r="Z78" s="6">
        <f t="shared" si="26"/>
        <v>6.5373134328358198</v>
      </c>
      <c r="AA78" s="6">
        <f t="shared" si="28"/>
        <v>180.597014925373</v>
      </c>
    </row>
    <row r="79" spans="1:27">
      <c r="A79" s="5">
        <v>45705</v>
      </c>
      <c r="B79" s="4">
        <v>77</v>
      </c>
      <c r="C79" s="4" t="s">
        <v>13</v>
      </c>
      <c r="D79" s="4">
        <v>111</v>
      </c>
      <c r="E79" s="4">
        <v>3.29</v>
      </c>
      <c r="F79" s="2">
        <v>1.06</v>
      </c>
      <c r="G79" s="6">
        <f t="shared" si="22"/>
        <v>344.51886792452802</v>
      </c>
      <c r="H79" s="6">
        <f t="shared" si="23"/>
        <v>3.1037735849056598</v>
      </c>
      <c r="I79" s="6">
        <f t="shared" si="24"/>
        <v>104.71698113207501</v>
      </c>
      <c r="J79" s="2">
        <v>155</v>
      </c>
      <c r="K79" s="2">
        <v>10.38</v>
      </c>
      <c r="L79" s="2">
        <v>0.68</v>
      </c>
      <c r="M79" s="6">
        <f>K79/L79*'Da Vinci robotic surgery '!I79</f>
        <v>1802.4426719840501</v>
      </c>
      <c r="N79" s="6">
        <f t="shared" si="20"/>
        <v>15.264705882352899</v>
      </c>
      <c r="O79" s="6">
        <f t="shared" si="21"/>
        <v>227.941176470588</v>
      </c>
      <c r="P79" s="2">
        <v>82</v>
      </c>
      <c r="Q79" s="2">
        <v>6.94</v>
      </c>
      <c r="R79" s="2">
        <v>0.18</v>
      </c>
      <c r="S79" s="6">
        <f t="shared" si="19"/>
        <v>3161.5555555555602</v>
      </c>
      <c r="T79" s="6">
        <f t="shared" si="25"/>
        <v>38.5555555555556</v>
      </c>
      <c r="U79" s="6">
        <f t="shared" si="27"/>
        <v>455.555555555556</v>
      </c>
      <c r="V79" s="2">
        <v>113</v>
      </c>
      <c r="W79" s="2">
        <v>9.6</v>
      </c>
      <c r="X79" s="2">
        <v>0.7</v>
      </c>
      <c r="Y79" s="6">
        <f t="shared" si="17"/>
        <v>1549.7142857142901</v>
      </c>
      <c r="Z79" s="6">
        <f t="shared" si="26"/>
        <v>13.714285714285699</v>
      </c>
      <c r="AA79" s="6">
        <f t="shared" si="28"/>
        <v>161.42857142857099</v>
      </c>
    </row>
    <row r="80" spans="1:27">
      <c r="A80" s="5">
        <v>45705</v>
      </c>
      <c r="B80" s="4">
        <v>78</v>
      </c>
      <c r="C80" s="4" t="s">
        <v>13</v>
      </c>
      <c r="D80" s="4">
        <v>182</v>
      </c>
      <c r="E80" s="4">
        <v>5.77</v>
      </c>
      <c r="F80" s="2">
        <v>2.11</v>
      </c>
      <c r="G80" s="6">
        <f t="shared" si="22"/>
        <v>497.69668246445502</v>
      </c>
      <c r="H80" s="6">
        <f t="shared" si="23"/>
        <v>2.7345971563981002</v>
      </c>
      <c r="I80" s="6">
        <f t="shared" si="24"/>
        <v>86.255924170616098</v>
      </c>
      <c r="J80" s="2">
        <v>117</v>
      </c>
      <c r="K80" s="2">
        <v>12.7</v>
      </c>
      <c r="L80" s="2">
        <v>0.3</v>
      </c>
      <c r="M80" s="6">
        <f>K80/L80*'Da Vinci robotic surgery '!I80</f>
        <v>7160.0823045267598</v>
      </c>
      <c r="N80" s="6">
        <f t="shared" si="20"/>
        <v>42.3333333333333</v>
      </c>
      <c r="O80" s="6">
        <f t="shared" si="21"/>
        <v>390</v>
      </c>
      <c r="P80" s="2">
        <v>177</v>
      </c>
      <c r="Q80" s="2">
        <v>8.51</v>
      </c>
      <c r="R80" s="2">
        <v>1.37</v>
      </c>
      <c r="S80" s="6">
        <f t="shared" si="19"/>
        <v>1099.4671532846701</v>
      </c>
      <c r="T80" s="6">
        <f t="shared" si="25"/>
        <v>6.2116788321167897</v>
      </c>
      <c r="U80" s="6">
        <f t="shared" si="27"/>
        <v>129.19708029197099</v>
      </c>
      <c r="V80" s="2">
        <v>168</v>
      </c>
      <c r="W80" s="2">
        <v>5.69</v>
      </c>
      <c r="X80" s="2">
        <v>0.68</v>
      </c>
      <c r="Y80" s="6">
        <f t="shared" si="17"/>
        <v>1405.76470588235</v>
      </c>
      <c r="Z80" s="6">
        <f t="shared" si="26"/>
        <v>8.3676470588235308</v>
      </c>
      <c r="AA80" s="6">
        <f t="shared" si="28"/>
        <v>247.058823529412</v>
      </c>
    </row>
    <row r="81" spans="1:27">
      <c r="A81" s="5">
        <v>45707</v>
      </c>
      <c r="B81" s="4">
        <v>79</v>
      </c>
      <c r="C81" s="4" t="s">
        <v>14</v>
      </c>
      <c r="D81" s="4">
        <v>253</v>
      </c>
      <c r="E81" s="4">
        <v>3.15</v>
      </c>
      <c r="F81" s="2">
        <v>2.68</v>
      </c>
      <c r="G81" s="6">
        <f t="shared" si="22"/>
        <v>297.369402985075</v>
      </c>
      <c r="H81" s="6">
        <f t="shared" si="23"/>
        <v>1.17537313432836</v>
      </c>
      <c r="I81" s="6">
        <f t="shared" si="24"/>
        <v>94.402985074626898</v>
      </c>
      <c r="J81" s="2">
        <v>137</v>
      </c>
      <c r="K81" s="2">
        <v>9.74</v>
      </c>
      <c r="L81" s="2">
        <v>0.62</v>
      </c>
      <c r="M81" s="6">
        <f>K81/L81*'Da Vinci robotic surgery '!I81</f>
        <v>2670.6451612903202</v>
      </c>
      <c r="N81" s="6">
        <f t="shared" si="20"/>
        <v>15.709677419354801</v>
      </c>
      <c r="O81" s="6">
        <f t="shared" si="21"/>
        <v>220.96774193548401</v>
      </c>
      <c r="P81" s="4">
        <v>200</v>
      </c>
      <c r="Q81" s="4">
        <v>3.15</v>
      </c>
      <c r="R81" s="2">
        <v>2.68</v>
      </c>
      <c r="S81" s="6">
        <f t="shared" si="19"/>
        <v>235.074626865672</v>
      </c>
      <c r="T81" s="6">
        <f t="shared" si="25"/>
        <v>1.17537313432836</v>
      </c>
      <c r="U81" s="6">
        <f t="shared" si="27"/>
        <v>74.626865671641795</v>
      </c>
      <c r="V81" s="4">
        <v>253</v>
      </c>
      <c r="W81" s="4">
        <v>3.15</v>
      </c>
      <c r="X81" s="2">
        <v>2.68</v>
      </c>
      <c r="Y81" s="6">
        <f t="shared" si="17"/>
        <v>297.369402985075</v>
      </c>
      <c r="Z81" s="6">
        <f t="shared" si="26"/>
        <v>1.17537313432836</v>
      </c>
      <c r="AA81" s="6">
        <f t="shared" si="28"/>
        <v>94.402985074626898</v>
      </c>
    </row>
    <row r="82" spans="1:27">
      <c r="A82" s="5">
        <v>45706</v>
      </c>
      <c r="B82" s="4">
        <v>80</v>
      </c>
      <c r="C82" s="4" t="s">
        <v>14</v>
      </c>
      <c r="D82" s="4">
        <v>139</v>
      </c>
      <c r="E82" s="4">
        <v>1.45</v>
      </c>
      <c r="F82" s="2">
        <v>1.79</v>
      </c>
      <c r="G82" s="6">
        <f t="shared" si="22"/>
        <v>112.597765363128</v>
      </c>
      <c r="H82" s="6">
        <f t="shared" si="23"/>
        <v>0.81005586592178802</v>
      </c>
      <c r="I82" s="6">
        <f t="shared" si="24"/>
        <v>77.653631284916202</v>
      </c>
      <c r="J82" s="2">
        <v>192</v>
      </c>
      <c r="K82" s="2">
        <v>9.26</v>
      </c>
      <c r="L82" s="2">
        <v>0.63</v>
      </c>
      <c r="M82" s="6">
        <f>K82/L82*'Da Vinci robotic surgery '!I82</f>
        <v>2016.0660660660601</v>
      </c>
      <c r="N82" s="6">
        <f t="shared" si="20"/>
        <v>14.698412698412699</v>
      </c>
      <c r="O82" s="6">
        <f t="shared" si="21"/>
        <v>304.76190476190499</v>
      </c>
      <c r="P82" s="2">
        <v>139</v>
      </c>
      <c r="Q82" s="2">
        <v>2.37</v>
      </c>
      <c r="R82" s="2">
        <v>1.07</v>
      </c>
      <c r="S82" s="6">
        <f t="shared" si="19"/>
        <v>307.87850467289701</v>
      </c>
      <c r="T82" s="6">
        <f t="shared" si="25"/>
        <v>2.21495327102804</v>
      </c>
      <c r="U82" s="6">
        <f t="shared" si="27"/>
        <v>129.90654205607501</v>
      </c>
      <c r="V82" s="2">
        <v>193</v>
      </c>
      <c r="W82" s="2">
        <v>2.95</v>
      </c>
      <c r="X82" s="2">
        <v>1.93</v>
      </c>
      <c r="Y82" s="6">
        <f t="shared" si="17"/>
        <v>295</v>
      </c>
      <c r="Z82" s="6">
        <f t="shared" si="26"/>
        <v>1.5284974093264201</v>
      </c>
      <c r="AA82" s="6">
        <f t="shared" si="28"/>
        <v>100</v>
      </c>
    </row>
    <row r="83" spans="1:27">
      <c r="A83" s="5">
        <v>45709</v>
      </c>
      <c r="B83" s="4">
        <v>81</v>
      </c>
      <c r="C83" s="4" t="s">
        <v>13</v>
      </c>
      <c r="D83" s="4">
        <v>292</v>
      </c>
      <c r="E83" s="4">
        <v>2.62</v>
      </c>
      <c r="F83" s="2">
        <v>0.78</v>
      </c>
      <c r="G83" s="6">
        <f t="shared" si="22"/>
        <v>980.82051282051304</v>
      </c>
      <c r="H83" s="6">
        <f t="shared" si="23"/>
        <v>3.3589743589743599</v>
      </c>
      <c r="I83" s="6">
        <f t="shared" si="24"/>
        <v>374.35897435897402</v>
      </c>
      <c r="J83" s="2">
        <v>211</v>
      </c>
      <c r="K83" s="2">
        <v>12.53</v>
      </c>
      <c r="L83" s="2">
        <v>0.5</v>
      </c>
      <c r="M83" s="6">
        <f>K83/L83*'Da Vinci robotic surgery '!I83</f>
        <v>3147.0697674418602</v>
      </c>
      <c r="N83" s="6">
        <f t="shared" si="20"/>
        <v>25.06</v>
      </c>
      <c r="O83" s="6">
        <f t="shared" si="21"/>
        <v>422</v>
      </c>
      <c r="P83" s="2">
        <v>190</v>
      </c>
      <c r="Q83" s="2">
        <v>3.48</v>
      </c>
      <c r="R83" s="2">
        <v>0.44</v>
      </c>
      <c r="S83" s="6">
        <f t="shared" si="19"/>
        <v>1502.72727272727</v>
      </c>
      <c r="T83" s="6">
        <f t="shared" si="25"/>
        <v>7.9090909090909101</v>
      </c>
      <c r="U83" s="6">
        <f t="shared" si="27"/>
        <v>431.81818181818198</v>
      </c>
      <c r="V83" s="2">
        <v>190</v>
      </c>
      <c r="W83" s="2">
        <v>3.48</v>
      </c>
      <c r="X83" s="2">
        <v>0.44</v>
      </c>
      <c r="Y83" s="6">
        <f t="shared" si="17"/>
        <v>1502.72727272727</v>
      </c>
      <c r="Z83" s="6">
        <f t="shared" si="26"/>
        <v>7.9090909090909101</v>
      </c>
      <c r="AA83" s="6">
        <f t="shared" si="28"/>
        <v>431.81818181818198</v>
      </c>
    </row>
    <row r="84" spans="1:27">
      <c r="A84" s="5"/>
      <c r="B84" s="4"/>
      <c r="C84" s="4"/>
      <c r="D84" s="4"/>
      <c r="E84" s="4"/>
      <c r="H84" s="6"/>
      <c r="I84" s="6"/>
      <c r="T84" s="6"/>
      <c r="U84" s="6"/>
      <c r="Z84" s="6"/>
      <c r="AA84" s="6"/>
    </row>
    <row r="85" spans="1:27">
      <c r="A85" s="5"/>
      <c r="B85" s="4"/>
      <c r="C85" s="4" t="s">
        <v>15</v>
      </c>
      <c r="D85" s="4"/>
      <c r="E85" s="4"/>
    </row>
    <row r="86" spans="1:27">
      <c r="A86" s="2" t="s">
        <v>16</v>
      </c>
      <c r="B86" s="4"/>
      <c r="C86" s="4"/>
      <c r="D86" s="4"/>
      <c r="E86" s="4"/>
      <c r="G86" s="6">
        <f>SUM(G3:G83)/81</f>
        <v>795.522716088366</v>
      </c>
      <c r="H86" s="6">
        <f t="shared" ref="H86:O86" si="29">SUM(H3:H83)/81</f>
        <v>4.64505954638219</v>
      </c>
      <c r="I86" s="6">
        <f t="shared" si="29"/>
        <v>168.91599770982401</v>
      </c>
      <c r="M86" s="6">
        <f t="shared" si="29"/>
        <v>3086.7410523243698</v>
      </c>
      <c r="N86" s="6">
        <f t="shared" si="29"/>
        <v>16.835334725796901</v>
      </c>
      <c r="O86" s="6">
        <f t="shared" si="29"/>
        <v>314.68558519327797</v>
      </c>
      <c r="P86" s="6"/>
      <c r="Q86" s="6"/>
      <c r="R86" s="6"/>
      <c r="S86" s="6">
        <f t="shared" ref="S86:AA86" si="30">SUM(S3:S83)/81</f>
        <v>1615.1741900980901</v>
      </c>
      <c r="T86" s="6">
        <f t="shared" si="30"/>
        <v>10.124699670902601</v>
      </c>
      <c r="U86" s="6">
        <f t="shared" si="30"/>
        <v>207.006566492768</v>
      </c>
      <c r="V86" s="6"/>
      <c r="W86" s="6"/>
      <c r="X86" s="6"/>
      <c r="Y86" s="6">
        <f t="shared" si="30"/>
        <v>1145.47856281593</v>
      </c>
      <c r="Z86" s="6">
        <f t="shared" si="30"/>
        <v>7.2331408016341499</v>
      </c>
      <c r="AA86" s="6">
        <f t="shared" si="30"/>
        <v>176.76991169652999</v>
      </c>
    </row>
    <row r="87" spans="1:27">
      <c r="A87" s="2" t="s">
        <v>17</v>
      </c>
      <c r="B87" s="4"/>
      <c r="C87" s="4"/>
      <c r="D87" s="4"/>
      <c r="E87" s="4"/>
      <c r="G87" s="2">
        <v>118.51</v>
      </c>
      <c r="H87" s="2">
        <v>0.81</v>
      </c>
      <c r="I87" s="2">
        <v>13.03</v>
      </c>
      <c r="M87" s="2">
        <v>346.31</v>
      </c>
      <c r="N87" s="2">
        <v>1.34</v>
      </c>
      <c r="O87" s="2">
        <v>29.74</v>
      </c>
      <c r="S87" s="6">
        <v>193.2</v>
      </c>
      <c r="T87" s="2">
        <v>1.08</v>
      </c>
      <c r="U87" s="2">
        <v>12.63</v>
      </c>
      <c r="Y87" s="2">
        <v>128.61000000000001</v>
      </c>
      <c r="Z87" s="2">
        <v>0.79</v>
      </c>
      <c r="AA87" s="2">
        <v>10.45</v>
      </c>
    </row>
    <row r="88" spans="1:27">
      <c r="A88" s="2" t="s">
        <v>18</v>
      </c>
      <c r="B88" s="4"/>
      <c r="C88" s="4"/>
      <c r="D88" s="4"/>
      <c r="E88" s="4"/>
      <c r="G88" s="2" t="s">
        <v>19</v>
      </c>
      <c r="H88" s="2" t="s">
        <v>20</v>
      </c>
      <c r="I88" s="2" t="s">
        <v>21</v>
      </c>
      <c r="M88" s="2" t="s">
        <v>22</v>
      </c>
      <c r="N88" s="2" t="s">
        <v>23</v>
      </c>
      <c r="O88" s="2" t="s">
        <v>24</v>
      </c>
      <c r="S88" s="2" t="s">
        <v>25</v>
      </c>
      <c r="T88" s="2" t="s">
        <v>26</v>
      </c>
      <c r="U88" s="2" t="s">
        <v>27</v>
      </c>
      <c r="Y88" s="2" t="s">
        <v>28</v>
      </c>
      <c r="Z88" s="2" t="s">
        <v>29</v>
      </c>
      <c r="AA88" s="2" t="s">
        <v>30</v>
      </c>
    </row>
    <row r="89" spans="1:27">
      <c r="A89" s="5"/>
      <c r="B89" s="4"/>
      <c r="C89" s="4"/>
      <c r="D89" s="4"/>
      <c r="E89" s="4"/>
      <c r="G89" s="2" t="s">
        <v>31</v>
      </c>
      <c r="H89" s="2" t="s">
        <v>32</v>
      </c>
      <c r="I89" s="2" t="s">
        <v>33</v>
      </c>
      <c r="M89" s="2" t="s">
        <v>34</v>
      </c>
      <c r="N89" s="2" t="s">
        <v>35</v>
      </c>
      <c r="O89" s="2" t="s">
        <v>36</v>
      </c>
      <c r="S89" s="2" t="s">
        <v>37</v>
      </c>
      <c r="T89" s="2" t="s">
        <v>38</v>
      </c>
      <c r="U89" s="2" t="s">
        <v>39</v>
      </c>
      <c r="Y89" s="2" t="s">
        <v>40</v>
      </c>
      <c r="Z89" s="2" t="s">
        <v>41</v>
      </c>
      <c r="AA89" s="2" t="s">
        <v>42</v>
      </c>
    </row>
    <row r="90" spans="1:27">
      <c r="A90" s="5"/>
      <c r="B90" s="4"/>
      <c r="C90" s="4"/>
      <c r="D90" s="4"/>
      <c r="E90" s="4"/>
      <c r="J90" s="4"/>
      <c r="K90" s="4"/>
    </row>
    <row r="91" spans="1:27">
      <c r="A91" s="5"/>
      <c r="B91" s="4"/>
      <c r="C91" s="4"/>
      <c r="D91" s="4"/>
      <c r="E91" s="4"/>
    </row>
    <row r="92" spans="1:27">
      <c r="A92" s="5"/>
      <c r="B92" s="4"/>
      <c r="C92" s="4"/>
      <c r="D92" s="4"/>
      <c r="E92" s="4"/>
    </row>
    <row r="93" spans="1:27">
      <c r="A93" s="5"/>
      <c r="B93" s="4"/>
      <c r="C93" s="4"/>
      <c r="D93" s="4"/>
      <c r="E93" s="4"/>
    </row>
    <row r="94" spans="1:27">
      <c r="A94" s="5"/>
      <c r="B94" s="4"/>
      <c r="C94" s="4"/>
      <c r="D94" s="4"/>
      <c r="E94" s="4"/>
    </row>
    <row r="95" spans="1:27">
      <c r="A95" s="5"/>
      <c r="B95" s="4"/>
      <c r="C95" s="4"/>
      <c r="D95" s="4"/>
      <c r="E95" s="4"/>
    </row>
    <row r="96" spans="1:27">
      <c r="A96" s="5"/>
      <c r="B96" s="4"/>
      <c r="C96" s="4"/>
      <c r="D96" s="4"/>
      <c r="E96" s="4"/>
    </row>
    <row r="97" spans="1:5">
      <c r="A97" s="5"/>
      <c r="B97" s="4"/>
      <c r="C97" s="4"/>
      <c r="D97" s="4"/>
      <c r="E97" s="4"/>
    </row>
    <row r="98" spans="1:5">
      <c r="A98" s="5"/>
      <c r="B98" s="4"/>
      <c r="C98" s="4"/>
      <c r="D98" s="4"/>
      <c r="E98" s="4"/>
    </row>
    <row r="99" spans="1:5">
      <c r="A99" s="5"/>
      <c r="B99" s="4"/>
      <c r="C99" s="4"/>
    </row>
    <row r="100" spans="1:5">
      <c r="A100" s="5"/>
      <c r="B100" s="4"/>
      <c r="C100" s="4"/>
    </row>
    <row r="101" spans="1:5">
      <c r="A101" s="5"/>
      <c r="B101" s="4"/>
      <c r="C101" s="4"/>
    </row>
    <row r="102" spans="1:5">
      <c r="A102" s="5"/>
      <c r="B102" s="4"/>
      <c r="C102" s="4"/>
    </row>
  </sheetData>
  <mergeCells count="8">
    <mergeCell ref="S1:U1"/>
    <mergeCell ref="V1:X1"/>
    <mergeCell ref="Y1:AA1"/>
    <mergeCell ref="D1:F1"/>
    <mergeCell ref="G1:I1"/>
    <mergeCell ref="J1:L1"/>
    <mergeCell ref="M1:O1"/>
    <mergeCell ref="P1:R1"/>
  </mergeCell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102"/>
  <sheetViews>
    <sheetView topLeftCell="L1" workbookViewId="0">
      <pane ySplit="2" topLeftCell="A3" activePane="bottomLeft" state="frozen"/>
      <selection pane="bottomLeft" activeCell="L1" sqref="A1:XFD1048576"/>
    </sheetView>
  </sheetViews>
  <sheetFormatPr defaultColWidth="10.33203125" defaultRowHeight="15.6"/>
  <cols>
    <col min="1" max="1" width="24.77734375" style="2" customWidth="1"/>
    <col min="2" max="2" width="8" style="2" customWidth="1"/>
    <col min="3" max="3" width="18.21875" style="2" customWidth="1"/>
    <col min="4" max="5" width="6.21875" style="2" customWidth="1"/>
    <col min="6" max="6" width="5.109375" style="2" customWidth="1"/>
    <col min="7" max="7" width="14.88671875" style="2" customWidth="1"/>
    <col min="8" max="8" width="10" style="2" customWidth="1"/>
    <col min="9" max="9" width="8.6640625" style="2" customWidth="1"/>
    <col min="10" max="10" width="7" style="2" customWidth="1"/>
    <col min="11" max="11" width="7.77734375" style="2" customWidth="1"/>
    <col min="12" max="12" width="5.109375" style="2" customWidth="1"/>
    <col min="13" max="13" width="12.6640625" style="2" customWidth="1"/>
    <col min="14" max="14" width="8.33203125" style="2" customWidth="1"/>
    <col min="15" max="15" width="12.6640625" style="2" customWidth="1"/>
    <col min="16" max="16" width="7.6640625" style="2" customWidth="1"/>
    <col min="17" max="17" width="6.88671875" style="2" customWidth="1"/>
    <col min="18" max="18" width="5.109375" style="2" customWidth="1"/>
    <col min="19" max="19" width="11.109375" style="2" customWidth="1"/>
    <col min="20" max="20" width="7.88671875" style="2" customWidth="1"/>
    <col min="21" max="21" width="8.88671875" style="2" customWidth="1"/>
    <col min="22" max="23" width="6.21875" style="2" customWidth="1"/>
    <col min="24" max="24" width="5.109375" style="2" customWidth="1"/>
    <col min="25" max="25" width="16.109375" style="2" customWidth="1"/>
    <col min="26" max="26" width="14.21875" style="2" customWidth="1"/>
    <col min="27" max="27" width="12" style="2" customWidth="1"/>
    <col min="28" max="28" width="21.21875" style="2" customWidth="1"/>
    <col min="29" max="16378" width="12.44140625" style="2" customWidth="1"/>
    <col min="16379" max="16380" width="12.44140625" style="2"/>
    <col min="16381" max="16384" width="10.33203125" style="2"/>
  </cols>
  <sheetData>
    <row r="1" spans="1:27">
      <c r="D1" s="3" t="s">
        <v>0</v>
      </c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  <c r="P1" s="3" t="s">
        <v>2</v>
      </c>
      <c r="Q1" s="3"/>
      <c r="R1" s="3"/>
      <c r="S1" s="3"/>
      <c r="T1" s="3"/>
      <c r="U1" s="3"/>
      <c r="V1" s="3" t="s">
        <v>3</v>
      </c>
      <c r="W1" s="3"/>
      <c r="X1" s="3"/>
    </row>
    <row r="2" spans="1:27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2" t="s">
        <v>9</v>
      </c>
      <c r="G2" s="7" t="s">
        <v>10</v>
      </c>
      <c r="H2" s="7" t="s">
        <v>11</v>
      </c>
      <c r="I2" s="2" t="s">
        <v>12</v>
      </c>
      <c r="J2" s="7" t="s">
        <v>7</v>
      </c>
      <c r="K2" s="7" t="s">
        <v>8</v>
      </c>
      <c r="L2" s="2" t="s">
        <v>9</v>
      </c>
      <c r="M2" s="7" t="s">
        <v>10</v>
      </c>
      <c r="N2" s="7" t="s">
        <v>11</v>
      </c>
      <c r="O2" s="2" t="s">
        <v>12</v>
      </c>
      <c r="P2" s="7" t="s">
        <v>7</v>
      </c>
      <c r="Q2" s="7" t="s">
        <v>8</v>
      </c>
      <c r="R2" s="2" t="s">
        <v>9</v>
      </c>
      <c r="S2" s="7" t="s">
        <v>10</v>
      </c>
      <c r="T2" s="7" t="s">
        <v>11</v>
      </c>
      <c r="U2" s="2" t="s">
        <v>12</v>
      </c>
      <c r="V2" s="7" t="s">
        <v>7</v>
      </c>
      <c r="W2" s="7" t="s">
        <v>8</v>
      </c>
      <c r="X2" s="2" t="s">
        <v>9</v>
      </c>
      <c r="Y2" s="7" t="s">
        <v>10</v>
      </c>
      <c r="Z2" s="7" t="s">
        <v>11</v>
      </c>
      <c r="AA2" s="2" t="s">
        <v>12</v>
      </c>
    </row>
    <row r="3" spans="1:27">
      <c r="A3" s="8">
        <v>45702</v>
      </c>
      <c r="B3" s="7">
        <v>1</v>
      </c>
      <c r="C3" s="7" t="s">
        <v>13</v>
      </c>
      <c r="D3" s="7">
        <v>245</v>
      </c>
      <c r="E3" s="7">
        <v>3.4</v>
      </c>
      <c r="F3" s="2">
        <v>2.0299999999999998</v>
      </c>
      <c r="G3" s="6">
        <f>E3/F3*D3</f>
        <v>410.34482758620697</v>
      </c>
      <c r="H3" s="6">
        <f>E3/F3</f>
        <v>1.6748768472906399</v>
      </c>
      <c r="I3" s="6">
        <f>D3/F3</f>
        <v>120.68965517241401</v>
      </c>
      <c r="J3" s="2">
        <v>245</v>
      </c>
      <c r="K3" s="2">
        <v>7.45</v>
      </c>
      <c r="L3" s="2">
        <v>2.1</v>
      </c>
      <c r="M3" s="6">
        <f t="shared" ref="M3:M66" si="0">K3/L3*J3</f>
        <v>869.16666666666697</v>
      </c>
      <c r="N3" s="6">
        <f t="shared" ref="N3:N66" si="1">K3/L3</f>
        <v>3.5476190476190501</v>
      </c>
      <c r="O3" s="6">
        <f t="shared" ref="O3:O66" si="2">J3/L3</f>
        <v>116.666666666667</v>
      </c>
      <c r="P3" s="2">
        <v>173</v>
      </c>
      <c r="Q3" s="2">
        <v>9.06</v>
      </c>
      <c r="R3" s="2">
        <v>0.76</v>
      </c>
      <c r="S3" s="6">
        <f>Q3/R3*P3</f>
        <v>2062.3421052631602</v>
      </c>
      <c r="T3" s="6">
        <f>Q3/R3</f>
        <v>11.921052631578901</v>
      </c>
      <c r="U3" s="6">
        <f>P3/R3</f>
        <v>227.63157894736801</v>
      </c>
      <c r="V3" s="2">
        <v>202</v>
      </c>
      <c r="W3" s="2">
        <v>2</v>
      </c>
      <c r="X3" s="2">
        <v>1.77</v>
      </c>
      <c r="Y3" s="6">
        <f>W3/X3*V3</f>
        <v>228.248587570621</v>
      </c>
      <c r="Z3" s="6">
        <f>W3/X3</f>
        <v>1.1299435028248599</v>
      </c>
      <c r="AA3" s="6">
        <f>V3/X3</f>
        <v>114.124293785311</v>
      </c>
    </row>
    <row r="4" spans="1:27">
      <c r="A4" s="8">
        <v>45728</v>
      </c>
      <c r="B4" s="7">
        <v>2</v>
      </c>
      <c r="C4" s="7" t="s">
        <v>14</v>
      </c>
      <c r="D4" s="7">
        <v>319</v>
      </c>
      <c r="E4" s="7">
        <v>6.42</v>
      </c>
      <c r="F4" s="2">
        <v>1.22</v>
      </c>
      <c r="G4" s="6">
        <f t="shared" ref="G4:G35" si="3">E4/F4*D4</f>
        <v>1678.6721311475401</v>
      </c>
      <c r="H4" s="6">
        <f t="shared" ref="H4:H35" si="4">E4/F4</f>
        <v>5.2622950819672099</v>
      </c>
      <c r="I4" s="6">
        <f t="shared" ref="I4:I35" si="5">D4/F4</f>
        <v>261.47540983606598</v>
      </c>
      <c r="J4" s="2">
        <v>177</v>
      </c>
      <c r="K4" s="2">
        <v>7.69</v>
      </c>
      <c r="L4" s="2">
        <v>1.19</v>
      </c>
      <c r="M4" s="6">
        <f t="shared" si="0"/>
        <v>1143.8067226890801</v>
      </c>
      <c r="N4" s="6">
        <f t="shared" si="1"/>
        <v>6.46218487394958</v>
      </c>
      <c r="O4" s="6">
        <f t="shared" si="2"/>
        <v>148.73949579831901</v>
      </c>
      <c r="P4" s="2">
        <v>260</v>
      </c>
      <c r="Q4" s="2">
        <v>10.76</v>
      </c>
      <c r="R4" s="2">
        <v>1.1000000000000001</v>
      </c>
      <c r="S4" s="6">
        <f t="shared" ref="S4:S35" si="6">Q4/R4*P4</f>
        <v>2543.2727272727302</v>
      </c>
      <c r="T4" s="6">
        <f t="shared" ref="T4:T35" si="7">Q4/R4</f>
        <v>9.7818181818181795</v>
      </c>
      <c r="U4" s="6">
        <f t="shared" ref="U4:U35" si="8">P4/R4</f>
        <v>236.363636363636</v>
      </c>
      <c r="V4" s="2">
        <v>210</v>
      </c>
      <c r="W4" s="2">
        <v>6.42</v>
      </c>
      <c r="X4" s="2">
        <v>1.1000000000000001</v>
      </c>
      <c r="Y4" s="6">
        <f t="shared" ref="Y4:Y35" si="9">W4/X4*V4</f>
        <v>1225.6363636363601</v>
      </c>
      <c r="Z4" s="6">
        <f t="shared" ref="Z4:Z35" si="10">W4/X4</f>
        <v>5.8363636363636404</v>
      </c>
      <c r="AA4" s="6">
        <f t="shared" ref="AA4:AA35" si="11">V4/X4</f>
        <v>190.90909090909099</v>
      </c>
    </row>
    <row r="5" spans="1:27">
      <c r="A5" s="8">
        <v>45904</v>
      </c>
      <c r="B5" s="7">
        <v>3</v>
      </c>
      <c r="C5" s="7" t="s">
        <v>14</v>
      </c>
      <c r="D5" s="7">
        <v>150</v>
      </c>
      <c r="E5" s="7">
        <v>2.97</v>
      </c>
      <c r="F5" s="2">
        <v>1.23</v>
      </c>
      <c r="G5" s="6">
        <f t="shared" si="3"/>
        <v>362.19512195122002</v>
      </c>
      <c r="H5" s="6">
        <f t="shared" si="4"/>
        <v>2.4146341463414598</v>
      </c>
      <c r="I5" s="6">
        <f t="shared" si="5"/>
        <v>121.951219512195</v>
      </c>
      <c r="J5" s="2">
        <v>222</v>
      </c>
      <c r="K5" s="2">
        <v>8.0500000000000007</v>
      </c>
      <c r="L5" s="2">
        <v>0.54</v>
      </c>
      <c r="M5" s="6">
        <f t="shared" si="0"/>
        <v>3309.4444444444398</v>
      </c>
      <c r="N5" s="6">
        <f t="shared" si="1"/>
        <v>14.907407407407399</v>
      </c>
      <c r="O5" s="6">
        <f t="shared" si="2"/>
        <v>411.11111111111097</v>
      </c>
      <c r="P5" s="2">
        <v>120</v>
      </c>
      <c r="Q5" s="2">
        <v>5.64</v>
      </c>
      <c r="R5" s="2">
        <v>1.2</v>
      </c>
      <c r="S5" s="6">
        <f t="shared" si="6"/>
        <v>564</v>
      </c>
      <c r="T5" s="6">
        <f t="shared" si="7"/>
        <v>4.7</v>
      </c>
      <c r="U5" s="6">
        <f t="shared" si="8"/>
        <v>100</v>
      </c>
      <c r="V5" s="2">
        <v>140</v>
      </c>
      <c r="W5" s="2">
        <v>5.58</v>
      </c>
      <c r="X5" s="2">
        <v>1.2</v>
      </c>
      <c r="Y5" s="6">
        <f t="shared" si="9"/>
        <v>651</v>
      </c>
      <c r="Z5" s="6">
        <f t="shared" si="10"/>
        <v>4.6500000000000004</v>
      </c>
      <c r="AA5" s="6">
        <f t="shared" si="11"/>
        <v>116.666666666667</v>
      </c>
    </row>
    <row r="6" spans="1:27">
      <c r="A6" s="8">
        <v>45631</v>
      </c>
      <c r="B6" s="7">
        <v>4</v>
      </c>
      <c r="C6" s="7" t="s">
        <v>13</v>
      </c>
      <c r="D6" s="7">
        <v>401</v>
      </c>
      <c r="E6" s="7">
        <v>4.84</v>
      </c>
      <c r="F6" s="2">
        <v>2.06</v>
      </c>
      <c r="G6" s="6">
        <f t="shared" si="3"/>
        <v>942.15533980582495</v>
      </c>
      <c r="H6" s="6">
        <f t="shared" si="4"/>
        <v>2.3495145631068</v>
      </c>
      <c r="I6" s="6">
        <f t="shared" si="5"/>
        <v>194.66019417475701</v>
      </c>
      <c r="J6" s="2">
        <v>153</v>
      </c>
      <c r="K6" s="2">
        <v>11.66</v>
      </c>
      <c r="L6" s="2">
        <v>0.76</v>
      </c>
      <c r="M6" s="6">
        <f t="shared" si="0"/>
        <v>2347.3421052631602</v>
      </c>
      <c r="N6" s="6">
        <f t="shared" si="1"/>
        <v>15.342105263157899</v>
      </c>
      <c r="O6" s="6">
        <f t="shared" si="2"/>
        <v>201.31578947368399</v>
      </c>
      <c r="P6" s="2">
        <v>210</v>
      </c>
      <c r="Q6" s="2">
        <v>4.82</v>
      </c>
      <c r="R6" s="2">
        <v>1.8</v>
      </c>
      <c r="S6" s="6">
        <f t="shared" si="6"/>
        <v>562.33333333333303</v>
      </c>
      <c r="T6" s="6">
        <f t="shared" si="7"/>
        <v>2.6777777777777798</v>
      </c>
      <c r="U6" s="6">
        <f t="shared" si="8"/>
        <v>116.666666666667</v>
      </c>
      <c r="V6" s="2">
        <v>220</v>
      </c>
      <c r="W6" s="2">
        <v>5.46</v>
      </c>
      <c r="X6" s="2">
        <v>2.0099999999999998</v>
      </c>
      <c r="Y6" s="6">
        <f t="shared" si="9"/>
        <v>597.61194029850799</v>
      </c>
      <c r="Z6" s="6">
        <f t="shared" si="10"/>
        <v>2.7164179104477602</v>
      </c>
      <c r="AA6" s="6">
        <f t="shared" si="11"/>
        <v>109.452736318408</v>
      </c>
    </row>
    <row r="7" spans="1:27">
      <c r="A7" s="8">
        <v>45919</v>
      </c>
      <c r="B7" s="7">
        <v>5</v>
      </c>
      <c r="C7" s="7" t="s">
        <v>13</v>
      </c>
      <c r="D7" s="7">
        <v>308</v>
      </c>
      <c r="E7" s="7">
        <v>3.72</v>
      </c>
      <c r="F7" s="2">
        <v>1.27</v>
      </c>
      <c r="G7" s="6">
        <f t="shared" si="3"/>
        <v>902.17322834645699</v>
      </c>
      <c r="H7" s="6">
        <f t="shared" si="4"/>
        <v>2.9291338582677202</v>
      </c>
      <c r="I7" s="6">
        <f t="shared" si="5"/>
        <v>242.51968503936999</v>
      </c>
      <c r="J7" s="2">
        <v>116</v>
      </c>
      <c r="K7" s="2">
        <v>10.83</v>
      </c>
      <c r="L7" s="2">
        <v>1.01</v>
      </c>
      <c r="M7" s="6">
        <f t="shared" si="0"/>
        <v>1243.8415841584199</v>
      </c>
      <c r="N7" s="6">
        <f t="shared" si="1"/>
        <v>10.722772277227699</v>
      </c>
      <c r="O7" s="6">
        <f t="shared" si="2"/>
        <v>114.851485148515</v>
      </c>
      <c r="P7" s="2">
        <v>210</v>
      </c>
      <c r="Q7" s="2">
        <v>8.1999999999999993</v>
      </c>
      <c r="R7" s="2">
        <v>2</v>
      </c>
      <c r="S7" s="6">
        <f t="shared" si="6"/>
        <v>861</v>
      </c>
      <c r="T7" s="6">
        <f t="shared" si="7"/>
        <v>4.0999999999999996</v>
      </c>
      <c r="U7" s="6">
        <f t="shared" si="8"/>
        <v>105</v>
      </c>
      <c r="V7" s="2">
        <v>248</v>
      </c>
      <c r="W7" s="2">
        <v>4.43</v>
      </c>
      <c r="X7" s="2">
        <v>1.1100000000000001</v>
      </c>
      <c r="Y7" s="6">
        <f t="shared" si="9"/>
        <v>989.76576576576599</v>
      </c>
      <c r="Z7" s="6">
        <f t="shared" si="10"/>
        <v>3.9909909909909902</v>
      </c>
      <c r="AA7" s="6">
        <f t="shared" si="11"/>
        <v>223.423423423423</v>
      </c>
    </row>
    <row r="8" spans="1:27">
      <c r="A8" s="8" t="s">
        <v>43</v>
      </c>
      <c r="B8" s="7">
        <v>6</v>
      </c>
      <c r="C8" s="7" t="s">
        <v>13</v>
      </c>
      <c r="D8" s="7">
        <v>208</v>
      </c>
      <c r="E8" s="7">
        <v>3.73</v>
      </c>
      <c r="F8" s="2">
        <v>1.08</v>
      </c>
      <c r="G8" s="6">
        <f t="shared" si="3"/>
        <v>718.37037037036998</v>
      </c>
      <c r="H8" s="6">
        <f t="shared" si="4"/>
        <v>3.4537037037037002</v>
      </c>
      <c r="I8" s="6">
        <f t="shared" si="5"/>
        <v>192.59259259259301</v>
      </c>
      <c r="J8" s="2">
        <v>96</v>
      </c>
      <c r="K8" s="2">
        <v>4.5</v>
      </c>
      <c r="L8" s="2">
        <v>0.61</v>
      </c>
      <c r="M8" s="6">
        <f t="shared" si="0"/>
        <v>708.19672131147502</v>
      </c>
      <c r="N8" s="6">
        <f t="shared" si="1"/>
        <v>7.3770491803278704</v>
      </c>
      <c r="O8" s="6">
        <f t="shared" si="2"/>
        <v>157.37704918032799</v>
      </c>
      <c r="P8" s="2">
        <v>135</v>
      </c>
      <c r="Q8" s="2">
        <v>4</v>
      </c>
      <c r="R8" s="2">
        <v>0.24</v>
      </c>
      <c r="S8" s="6">
        <f t="shared" si="6"/>
        <v>2250</v>
      </c>
      <c r="T8" s="6">
        <f t="shared" si="7"/>
        <v>16.6666666666667</v>
      </c>
      <c r="U8" s="6">
        <f t="shared" si="8"/>
        <v>562.5</v>
      </c>
      <c r="V8" s="2">
        <v>84</v>
      </c>
      <c r="W8" s="2">
        <v>3.83</v>
      </c>
      <c r="X8" s="2">
        <v>0.32</v>
      </c>
      <c r="Y8" s="6">
        <f t="shared" si="9"/>
        <v>1005.375</v>
      </c>
      <c r="Z8" s="6">
        <f t="shared" si="10"/>
        <v>11.96875</v>
      </c>
      <c r="AA8" s="6">
        <f t="shared" si="11"/>
        <v>262.5</v>
      </c>
    </row>
    <row r="9" spans="1:27">
      <c r="A9" s="8">
        <v>45671</v>
      </c>
      <c r="B9" s="7">
        <v>7</v>
      </c>
      <c r="C9" s="7" t="s">
        <v>13</v>
      </c>
      <c r="D9" s="7">
        <v>458</v>
      </c>
      <c r="E9" s="7">
        <v>4.95</v>
      </c>
      <c r="F9" s="2">
        <v>0.74</v>
      </c>
      <c r="G9" s="6">
        <f t="shared" si="3"/>
        <v>3063.6486486486501</v>
      </c>
      <c r="H9" s="6">
        <f t="shared" si="4"/>
        <v>6.6891891891891904</v>
      </c>
      <c r="I9" s="6">
        <f t="shared" si="5"/>
        <v>618.91891891891896</v>
      </c>
      <c r="J9" s="2">
        <v>208</v>
      </c>
      <c r="K9" s="2">
        <v>8.43</v>
      </c>
      <c r="L9" s="2">
        <v>0.94</v>
      </c>
      <c r="M9" s="6">
        <f t="shared" si="0"/>
        <v>1865.36170212766</v>
      </c>
      <c r="N9" s="6">
        <f t="shared" si="1"/>
        <v>8.9680851063829792</v>
      </c>
      <c r="O9" s="6">
        <f t="shared" si="2"/>
        <v>221.276595744681</v>
      </c>
      <c r="P9" s="2">
        <v>210</v>
      </c>
      <c r="Q9" s="2">
        <v>4.78</v>
      </c>
      <c r="R9" s="2">
        <v>1.5</v>
      </c>
      <c r="S9" s="6">
        <f t="shared" si="6"/>
        <v>669.2</v>
      </c>
      <c r="T9" s="6">
        <f t="shared" si="7"/>
        <v>3.1866666666666701</v>
      </c>
      <c r="U9" s="6">
        <f t="shared" si="8"/>
        <v>140</v>
      </c>
      <c r="V9" s="2">
        <v>250</v>
      </c>
      <c r="W9" s="2">
        <v>7.43</v>
      </c>
      <c r="X9" s="2">
        <v>1.2</v>
      </c>
      <c r="Y9" s="6">
        <f t="shared" si="9"/>
        <v>1547.9166666666699</v>
      </c>
      <c r="Z9" s="6">
        <f t="shared" si="10"/>
        <v>6.19166666666667</v>
      </c>
      <c r="AA9" s="6">
        <f t="shared" si="11"/>
        <v>208.333333333333</v>
      </c>
    </row>
    <row r="10" spans="1:27">
      <c r="A10" s="8">
        <v>45708</v>
      </c>
      <c r="B10" s="7">
        <v>8</v>
      </c>
      <c r="C10" s="7" t="s">
        <v>14</v>
      </c>
      <c r="D10" s="7">
        <v>96</v>
      </c>
      <c r="E10" s="7">
        <v>2.59</v>
      </c>
      <c r="F10" s="2">
        <v>0.65</v>
      </c>
      <c r="G10" s="6">
        <f t="shared" si="3"/>
        <v>382.52307692307699</v>
      </c>
      <c r="H10" s="6">
        <f t="shared" si="4"/>
        <v>3.9846153846153798</v>
      </c>
      <c r="I10" s="6">
        <f t="shared" si="5"/>
        <v>147.69230769230799</v>
      </c>
      <c r="J10" s="2">
        <v>172</v>
      </c>
      <c r="K10" s="2">
        <v>7.95</v>
      </c>
      <c r="L10" s="2">
        <v>1.02</v>
      </c>
      <c r="M10" s="6">
        <f t="shared" si="0"/>
        <v>1340.5882352941201</v>
      </c>
      <c r="N10" s="6">
        <f t="shared" si="1"/>
        <v>7.7941176470588198</v>
      </c>
      <c r="O10" s="6">
        <f t="shared" si="2"/>
        <v>168.62745098039201</v>
      </c>
      <c r="P10" s="2">
        <v>112</v>
      </c>
      <c r="Q10" s="2">
        <v>3.33</v>
      </c>
      <c r="R10" s="2">
        <v>0.34</v>
      </c>
      <c r="S10" s="6">
        <f t="shared" si="6"/>
        <v>1096.9411764705901</v>
      </c>
      <c r="T10" s="6">
        <f t="shared" si="7"/>
        <v>9.7941176470588207</v>
      </c>
      <c r="U10" s="6">
        <f t="shared" si="8"/>
        <v>329.41176470588198</v>
      </c>
      <c r="V10" s="2">
        <v>95</v>
      </c>
      <c r="W10" s="2">
        <v>3.12</v>
      </c>
      <c r="X10" s="2">
        <v>0.31</v>
      </c>
      <c r="Y10" s="6">
        <f t="shared" si="9"/>
        <v>956.12903225806497</v>
      </c>
      <c r="Z10" s="6">
        <f t="shared" si="10"/>
        <v>10.064516129032301</v>
      </c>
      <c r="AA10" s="6">
        <f t="shared" si="11"/>
        <v>306.45161290322602</v>
      </c>
    </row>
    <row r="11" spans="1:27">
      <c r="A11" s="8">
        <v>45729</v>
      </c>
      <c r="B11" s="7">
        <v>9</v>
      </c>
      <c r="C11" s="7" t="s">
        <v>13</v>
      </c>
      <c r="D11" s="7">
        <v>236</v>
      </c>
      <c r="E11" s="7">
        <v>4.26</v>
      </c>
      <c r="F11" s="2">
        <v>1.65</v>
      </c>
      <c r="G11" s="6">
        <f t="shared" si="3"/>
        <v>609.30909090909097</v>
      </c>
      <c r="H11" s="6">
        <f t="shared" si="4"/>
        <v>2.5818181818181798</v>
      </c>
      <c r="I11" s="6">
        <f t="shared" si="5"/>
        <v>143.030303030303</v>
      </c>
      <c r="J11" s="2">
        <v>278</v>
      </c>
      <c r="K11" s="2">
        <v>13.5</v>
      </c>
      <c r="L11" s="2">
        <v>1.54</v>
      </c>
      <c r="M11" s="6">
        <f t="shared" si="0"/>
        <v>2437.0129870129899</v>
      </c>
      <c r="N11" s="6">
        <f t="shared" si="1"/>
        <v>8.7662337662337695</v>
      </c>
      <c r="O11" s="6">
        <f t="shared" si="2"/>
        <v>180.51948051948099</v>
      </c>
      <c r="P11" s="2">
        <v>197</v>
      </c>
      <c r="Q11" s="2">
        <v>9.94</v>
      </c>
      <c r="R11" s="2">
        <v>1.59</v>
      </c>
      <c r="S11" s="6">
        <f t="shared" si="6"/>
        <v>1231.55974842767</v>
      </c>
      <c r="T11" s="6">
        <f t="shared" si="7"/>
        <v>6.2515723270440198</v>
      </c>
      <c r="U11" s="6">
        <f t="shared" si="8"/>
        <v>123.899371069182</v>
      </c>
      <c r="V11" s="2">
        <v>201</v>
      </c>
      <c r="W11" s="2">
        <v>8.4700000000000006</v>
      </c>
      <c r="X11" s="2">
        <v>1.48</v>
      </c>
      <c r="Y11" s="6">
        <f t="shared" si="9"/>
        <v>1150.31756756757</v>
      </c>
      <c r="Z11" s="6">
        <f t="shared" si="10"/>
        <v>5.7229729729729701</v>
      </c>
      <c r="AA11" s="6">
        <f t="shared" si="11"/>
        <v>135.81081081081101</v>
      </c>
    </row>
    <row r="12" spans="1:27">
      <c r="A12" s="8">
        <v>45730</v>
      </c>
      <c r="B12" s="7">
        <v>10</v>
      </c>
      <c r="C12" s="7" t="s">
        <v>13</v>
      </c>
      <c r="D12" s="2">
        <v>250</v>
      </c>
      <c r="E12" s="2">
        <v>7.08</v>
      </c>
      <c r="F12" s="2">
        <v>0.8</v>
      </c>
      <c r="G12" s="6">
        <f t="shared" si="3"/>
        <v>2212.5</v>
      </c>
      <c r="H12" s="6">
        <f t="shared" si="4"/>
        <v>8.85</v>
      </c>
      <c r="I12" s="6">
        <f t="shared" si="5"/>
        <v>312.5</v>
      </c>
      <c r="J12" s="2">
        <v>116</v>
      </c>
      <c r="K12" s="2">
        <v>11.16</v>
      </c>
      <c r="L12" s="2">
        <v>0.3</v>
      </c>
      <c r="M12" s="6">
        <f t="shared" si="0"/>
        <v>4315.2</v>
      </c>
      <c r="N12" s="6">
        <f t="shared" si="1"/>
        <v>37.200000000000003</v>
      </c>
      <c r="O12" s="6">
        <f t="shared" si="2"/>
        <v>386.66666666666703</v>
      </c>
      <c r="P12" s="2">
        <v>180</v>
      </c>
      <c r="Q12" s="2">
        <v>2.71</v>
      </c>
      <c r="R12" s="2">
        <v>1.2</v>
      </c>
      <c r="S12" s="6">
        <f t="shared" si="6"/>
        <v>406.5</v>
      </c>
      <c r="T12" s="6">
        <f t="shared" si="7"/>
        <v>2.2583333333333302</v>
      </c>
      <c r="U12" s="6">
        <f t="shared" si="8"/>
        <v>150</v>
      </c>
      <c r="V12" s="2">
        <v>210</v>
      </c>
      <c r="W12" s="2">
        <v>2.85</v>
      </c>
      <c r="X12" s="2">
        <v>1.1000000000000001</v>
      </c>
      <c r="Y12" s="6">
        <f t="shared" si="9"/>
        <v>544.09090909090901</v>
      </c>
      <c r="Z12" s="6">
        <f t="shared" si="10"/>
        <v>2.5909090909090899</v>
      </c>
      <c r="AA12" s="6">
        <f t="shared" si="11"/>
        <v>190.90909090909099</v>
      </c>
    </row>
    <row r="13" spans="1:27">
      <c r="A13" s="8">
        <v>45734</v>
      </c>
      <c r="B13" s="7">
        <v>11</v>
      </c>
      <c r="C13" s="7" t="s">
        <v>14</v>
      </c>
      <c r="D13" s="7">
        <v>177</v>
      </c>
      <c r="E13" s="7">
        <v>5.44</v>
      </c>
      <c r="F13" s="2">
        <v>1.85</v>
      </c>
      <c r="G13" s="6">
        <f t="shared" si="3"/>
        <v>520.47567567567603</v>
      </c>
      <c r="H13" s="6">
        <f t="shared" si="4"/>
        <v>2.9405405405405398</v>
      </c>
      <c r="I13" s="6">
        <f t="shared" si="5"/>
        <v>95.675675675675706</v>
      </c>
      <c r="J13" s="2">
        <v>60</v>
      </c>
      <c r="K13" s="2">
        <v>5.01</v>
      </c>
      <c r="L13" s="2">
        <v>0.18</v>
      </c>
      <c r="M13" s="6">
        <f t="shared" si="0"/>
        <v>1670</v>
      </c>
      <c r="N13" s="6">
        <f t="shared" si="1"/>
        <v>27.8333333333333</v>
      </c>
      <c r="O13" s="6">
        <f t="shared" si="2"/>
        <v>333.33333333333297</v>
      </c>
      <c r="P13" s="2">
        <v>202</v>
      </c>
      <c r="Q13" s="2">
        <v>7.67</v>
      </c>
      <c r="R13" s="2">
        <v>1.1399999999999999</v>
      </c>
      <c r="S13" s="6">
        <f t="shared" si="6"/>
        <v>1359.0701754386</v>
      </c>
      <c r="T13" s="6">
        <f t="shared" si="7"/>
        <v>6.7280701754386003</v>
      </c>
      <c r="U13" s="6">
        <f t="shared" si="8"/>
        <v>177.19298245613999</v>
      </c>
      <c r="V13" s="2">
        <v>222</v>
      </c>
      <c r="W13" s="2">
        <v>5.05</v>
      </c>
      <c r="X13" s="2">
        <v>1.1000000000000001</v>
      </c>
      <c r="Y13" s="6">
        <f t="shared" si="9"/>
        <v>1019.1818181818199</v>
      </c>
      <c r="Z13" s="6">
        <f t="shared" si="10"/>
        <v>4.5909090909090899</v>
      </c>
      <c r="AA13" s="6">
        <f t="shared" si="11"/>
        <v>201.81818181818201</v>
      </c>
    </row>
    <row r="14" spans="1:27">
      <c r="A14" s="8">
        <v>45741</v>
      </c>
      <c r="B14" s="7">
        <v>12</v>
      </c>
      <c r="C14" s="7" t="s">
        <v>13</v>
      </c>
      <c r="D14" s="7">
        <v>140</v>
      </c>
      <c r="E14" s="7">
        <v>1.24</v>
      </c>
      <c r="F14" s="2">
        <v>1.23</v>
      </c>
      <c r="G14" s="6">
        <f t="shared" si="3"/>
        <v>141.13821138211401</v>
      </c>
      <c r="H14" s="6">
        <f t="shared" si="4"/>
        <v>1.0081300813008101</v>
      </c>
      <c r="I14" s="6">
        <f t="shared" si="5"/>
        <v>113.82113821138201</v>
      </c>
      <c r="J14" s="2">
        <v>126</v>
      </c>
      <c r="K14" s="2">
        <v>6.39</v>
      </c>
      <c r="L14" s="2">
        <v>0.7</v>
      </c>
      <c r="M14" s="6">
        <f t="shared" si="0"/>
        <v>1150.2</v>
      </c>
      <c r="N14" s="6">
        <f t="shared" si="1"/>
        <v>9.1285714285714299</v>
      </c>
      <c r="O14" s="6">
        <f t="shared" si="2"/>
        <v>180</v>
      </c>
      <c r="P14" s="2">
        <v>183</v>
      </c>
      <c r="Q14" s="2">
        <v>3.51</v>
      </c>
      <c r="R14" s="2">
        <v>1.1200000000000001</v>
      </c>
      <c r="S14" s="6">
        <f t="shared" si="6"/>
        <v>573.50892857142799</v>
      </c>
      <c r="T14" s="6">
        <f t="shared" si="7"/>
        <v>3.1339285714285698</v>
      </c>
      <c r="U14" s="6">
        <f t="shared" si="8"/>
        <v>163.392857142857</v>
      </c>
      <c r="V14" s="2">
        <v>141</v>
      </c>
      <c r="W14" s="2">
        <v>2.99</v>
      </c>
      <c r="X14" s="2">
        <v>0.73</v>
      </c>
      <c r="Y14" s="6">
        <f t="shared" si="9"/>
        <v>577.52054794520598</v>
      </c>
      <c r="Z14" s="6">
        <f t="shared" si="10"/>
        <v>4.0958904109588996</v>
      </c>
      <c r="AA14" s="6">
        <f t="shared" si="11"/>
        <v>193.15068493150699</v>
      </c>
    </row>
    <row r="15" spans="1:27">
      <c r="A15" s="8">
        <v>45750</v>
      </c>
      <c r="B15" s="7">
        <v>13</v>
      </c>
      <c r="C15" s="7" t="s">
        <v>13</v>
      </c>
      <c r="D15" s="7">
        <v>241</v>
      </c>
      <c r="E15" s="7">
        <v>6.46</v>
      </c>
      <c r="F15" s="2">
        <v>1.45</v>
      </c>
      <c r="G15" s="6">
        <f t="shared" si="3"/>
        <v>1073.6965517241399</v>
      </c>
      <c r="H15" s="6">
        <f t="shared" si="4"/>
        <v>4.4551724137931004</v>
      </c>
      <c r="I15" s="6">
        <f t="shared" si="5"/>
        <v>166.20689655172399</v>
      </c>
      <c r="J15" s="2">
        <v>170</v>
      </c>
      <c r="K15" s="2">
        <v>5.64</v>
      </c>
      <c r="L15" s="2">
        <v>1.1299999999999999</v>
      </c>
      <c r="M15" s="6">
        <f t="shared" si="0"/>
        <v>848.49557522123905</v>
      </c>
      <c r="N15" s="6">
        <f t="shared" si="1"/>
        <v>4.9911504424778803</v>
      </c>
      <c r="O15" s="6">
        <f t="shared" si="2"/>
        <v>150.44247787610601</v>
      </c>
      <c r="P15" s="2">
        <v>219</v>
      </c>
      <c r="Q15" s="2">
        <v>5.63</v>
      </c>
      <c r="R15" s="2">
        <v>1.1299999999999999</v>
      </c>
      <c r="S15" s="6">
        <f t="shared" si="6"/>
        <v>1091.12389380531</v>
      </c>
      <c r="T15" s="6">
        <f t="shared" si="7"/>
        <v>4.98230088495575</v>
      </c>
      <c r="U15" s="6">
        <f t="shared" si="8"/>
        <v>193.805309734513</v>
      </c>
      <c r="V15" s="2">
        <v>256</v>
      </c>
      <c r="W15" s="2">
        <v>1.8</v>
      </c>
      <c r="X15" s="2">
        <v>1.2</v>
      </c>
      <c r="Y15" s="6">
        <f t="shared" si="9"/>
        <v>384</v>
      </c>
      <c r="Z15" s="6">
        <f t="shared" si="10"/>
        <v>1.5</v>
      </c>
      <c r="AA15" s="6">
        <f t="shared" si="11"/>
        <v>213.333333333333</v>
      </c>
    </row>
    <row r="16" spans="1:27">
      <c r="A16" s="8">
        <v>45764</v>
      </c>
      <c r="B16" s="7">
        <v>14</v>
      </c>
      <c r="C16" s="7" t="s">
        <v>14</v>
      </c>
      <c r="D16" s="7">
        <v>162</v>
      </c>
      <c r="E16" s="7">
        <v>1.3</v>
      </c>
      <c r="F16" s="2">
        <v>0.24</v>
      </c>
      <c r="G16" s="6">
        <f t="shared" si="3"/>
        <v>877.5</v>
      </c>
      <c r="H16" s="6">
        <f t="shared" si="4"/>
        <v>5.4166666666666696</v>
      </c>
      <c r="I16" s="6">
        <f t="shared" si="5"/>
        <v>675</v>
      </c>
      <c r="J16" s="2">
        <v>181</v>
      </c>
      <c r="K16" s="2">
        <v>8.86</v>
      </c>
      <c r="L16" s="2">
        <v>1.57</v>
      </c>
      <c r="M16" s="6">
        <f t="shared" si="0"/>
        <v>1021.43949044586</v>
      </c>
      <c r="N16" s="6">
        <f t="shared" si="1"/>
        <v>5.6433121019108299</v>
      </c>
      <c r="O16" s="6">
        <f t="shared" si="2"/>
        <v>115.286624203822</v>
      </c>
      <c r="P16" s="2">
        <v>129</v>
      </c>
      <c r="Q16" s="2">
        <v>4.21</v>
      </c>
      <c r="R16" s="2">
        <v>0.97</v>
      </c>
      <c r="S16" s="6">
        <f t="shared" si="6"/>
        <v>559.88659793814395</v>
      </c>
      <c r="T16" s="6">
        <f t="shared" si="7"/>
        <v>4.34020618556701</v>
      </c>
      <c r="U16" s="6">
        <f t="shared" si="8"/>
        <v>132.989690721649</v>
      </c>
      <c r="V16" s="2">
        <v>189</v>
      </c>
      <c r="W16" s="2">
        <v>5.18</v>
      </c>
      <c r="X16" s="2">
        <v>1.17</v>
      </c>
      <c r="Y16" s="6">
        <f t="shared" si="9"/>
        <v>836.76923076923094</v>
      </c>
      <c r="Z16" s="6">
        <f t="shared" si="10"/>
        <v>4.4273504273504303</v>
      </c>
      <c r="AA16" s="6">
        <f t="shared" si="11"/>
        <v>161.538461538462</v>
      </c>
    </row>
    <row r="17" spans="1:27">
      <c r="A17" s="8">
        <v>45858</v>
      </c>
      <c r="B17" s="7">
        <v>15</v>
      </c>
      <c r="C17" s="7" t="s">
        <v>14</v>
      </c>
      <c r="D17" s="7">
        <v>217</v>
      </c>
      <c r="E17" s="7">
        <v>2.97</v>
      </c>
      <c r="F17" s="2">
        <v>1.33</v>
      </c>
      <c r="G17" s="6">
        <f t="shared" si="3"/>
        <v>484.57894736842098</v>
      </c>
      <c r="H17" s="6">
        <f t="shared" si="4"/>
        <v>2.2330827067669201</v>
      </c>
      <c r="I17" s="6">
        <f t="shared" si="5"/>
        <v>163.157894736842</v>
      </c>
      <c r="J17" s="2">
        <v>105</v>
      </c>
      <c r="K17" s="2">
        <v>6.53</v>
      </c>
      <c r="L17" s="2">
        <v>1.1599999999999999</v>
      </c>
      <c r="M17" s="6">
        <f t="shared" si="0"/>
        <v>591.07758620689697</v>
      </c>
      <c r="N17" s="6">
        <f t="shared" si="1"/>
        <v>5.6293103448275899</v>
      </c>
      <c r="O17" s="6">
        <f t="shared" si="2"/>
        <v>90.517241379310306</v>
      </c>
      <c r="P17" s="2">
        <v>180</v>
      </c>
      <c r="Q17" s="2">
        <v>4.46</v>
      </c>
      <c r="R17" s="2">
        <v>1.1000000000000001</v>
      </c>
      <c r="S17" s="6">
        <f t="shared" si="6"/>
        <v>729.81818181818198</v>
      </c>
      <c r="T17" s="6">
        <f t="shared" si="7"/>
        <v>4.0545454545454502</v>
      </c>
      <c r="U17" s="6">
        <f t="shared" si="8"/>
        <v>163.636363636364</v>
      </c>
      <c r="V17" s="2">
        <v>183</v>
      </c>
      <c r="W17" s="2">
        <v>4.1900000000000004</v>
      </c>
      <c r="X17" s="2">
        <v>0.79</v>
      </c>
      <c r="Y17" s="6">
        <f t="shared" si="9"/>
        <v>970.59493670886104</v>
      </c>
      <c r="Z17" s="6">
        <f t="shared" si="10"/>
        <v>5.3037974683544302</v>
      </c>
      <c r="AA17" s="6">
        <f t="shared" si="11"/>
        <v>231.64556962025301</v>
      </c>
    </row>
    <row r="18" spans="1:27">
      <c r="A18" s="7" t="s">
        <v>44</v>
      </c>
      <c r="B18" s="7">
        <v>16</v>
      </c>
      <c r="C18" s="7" t="s">
        <v>13</v>
      </c>
      <c r="D18" s="7">
        <v>203</v>
      </c>
      <c r="E18" s="7">
        <v>3.2</v>
      </c>
      <c r="F18" s="2">
        <v>1.93</v>
      </c>
      <c r="G18" s="6">
        <f t="shared" si="3"/>
        <v>336.58031088082902</v>
      </c>
      <c r="H18" s="6">
        <f t="shared" si="4"/>
        <v>1.6580310880828999</v>
      </c>
      <c r="I18" s="6">
        <f t="shared" si="5"/>
        <v>105.181347150259</v>
      </c>
      <c r="J18" s="2">
        <v>31</v>
      </c>
      <c r="K18" s="2">
        <v>11.66</v>
      </c>
      <c r="L18" s="2">
        <v>0.43</v>
      </c>
      <c r="M18" s="6">
        <f t="shared" si="0"/>
        <v>840.60465116279101</v>
      </c>
      <c r="N18" s="6">
        <f t="shared" si="1"/>
        <v>27.116279069767401</v>
      </c>
      <c r="O18" s="6">
        <f t="shared" si="2"/>
        <v>72.093023255814003</v>
      </c>
      <c r="P18" s="2">
        <v>163</v>
      </c>
      <c r="Q18" s="2">
        <v>6.57</v>
      </c>
      <c r="R18" s="2">
        <v>0.66</v>
      </c>
      <c r="S18" s="6">
        <f t="shared" si="6"/>
        <v>1622.5909090909099</v>
      </c>
      <c r="T18" s="6">
        <f t="shared" si="7"/>
        <v>9.9545454545454604</v>
      </c>
      <c r="U18" s="6">
        <f t="shared" si="8"/>
        <v>246.969696969697</v>
      </c>
      <c r="V18" s="2">
        <v>145</v>
      </c>
      <c r="W18" s="2">
        <v>7.71</v>
      </c>
      <c r="X18" s="2">
        <v>1.7</v>
      </c>
      <c r="Y18" s="6">
        <f t="shared" si="9"/>
        <v>657.61764705882399</v>
      </c>
      <c r="Z18" s="6">
        <f t="shared" si="10"/>
        <v>4.5352941176470596</v>
      </c>
      <c r="AA18" s="6">
        <f t="shared" si="11"/>
        <v>85.294117647058798</v>
      </c>
    </row>
    <row r="19" spans="1:27">
      <c r="A19" s="7" t="s">
        <v>44</v>
      </c>
      <c r="B19" s="7">
        <v>17</v>
      </c>
      <c r="C19" s="7" t="s">
        <v>13</v>
      </c>
      <c r="D19" s="7">
        <v>132</v>
      </c>
      <c r="E19" s="7">
        <v>2.25</v>
      </c>
      <c r="F19" s="2">
        <v>1.29</v>
      </c>
      <c r="G19" s="6">
        <f t="shared" si="3"/>
        <v>230.232558139535</v>
      </c>
      <c r="H19" s="6">
        <f t="shared" si="4"/>
        <v>1.7441860465116299</v>
      </c>
      <c r="I19" s="6">
        <f t="shared" si="5"/>
        <v>102.325581395349</v>
      </c>
      <c r="J19" s="2">
        <v>166</v>
      </c>
      <c r="K19" s="2">
        <v>7.09</v>
      </c>
      <c r="L19" s="2">
        <v>1.1499999999999999</v>
      </c>
      <c r="M19" s="6">
        <f t="shared" si="0"/>
        <v>1023.42608695652</v>
      </c>
      <c r="N19" s="6">
        <f t="shared" si="1"/>
        <v>6.16521739130435</v>
      </c>
      <c r="O19" s="6">
        <f t="shared" si="2"/>
        <v>144.34782608695701</v>
      </c>
      <c r="P19" s="2">
        <v>99</v>
      </c>
      <c r="Q19" s="2">
        <v>5.95</v>
      </c>
      <c r="R19" s="2">
        <v>0.48</v>
      </c>
      <c r="S19" s="6">
        <f t="shared" si="6"/>
        <v>1227.1875</v>
      </c>
      <c r="T19" s="6">
        <f t="shared" si="7"/>
        <v>12.3958333333333</v>
      </c>
      <c r="U19" s="6">
        <f t="shared" si="8"/>
        <v>206.25</v>
      </c>
      <c r="V19" s="2">
        <v>178</v>
      </c>
      <c r="W19" s="2">
        <v>15.24</v>
      </c>
      <c r="X19" s="2">
        <v>1.71</v>
      </c>
      <c r="Y19" s="6">
        <f t="shared" si="9"/>
        <v>1586.3859649122801</v>
      </c>
      <c r="Z19" s="6">
        <f t="shared" si="10"/>
        <v>8.9122807017543906</v>
      </c>
      <c r="AA19" s="6">
        <f t="shared" si="11"/>
        <v>104.09356725146201</v>
      </c>
    </row>
    <row r="20" spans="1:27">
      <c r="A20" s="8">
        <v>45871</v>
      </c>
      <c r="B20" s="7">
        <v>18</v>
      </c>
      <c r="C20" s="7" t="s">
        <v>13</v>
      </c>
      <c r="D20" s="7">
        <v>58</v>
      </c>
      <c r="E20" s="7">
        <v>3.93</v>
      </c>
      <c r="F20" s="2">
        <v>0.35</v>
      </c>
      <c r="G20" s="6">
        <f t="shared" si="3"/>
        <v>651.25714285714298</v>
      </c>
      <c r="H20" s="6">
        <f t="shared" si="4"/>
        <v>11.228571428571399</v>
      </c>
      <c r="I20" s="6">
        <f t="shared" si="5"/>
        <v>165.71428571428601</v>
      </c>
      <c r="J20" s="2">
        <v>135</v>
      </c>
      <c r="K20" s="2">
        <v>7.58</v>
      </c>
      <c r="L20" s="2">
        <v>0.93</v>
      </c>
      <c r="M20" s="6">
        <f t="shared" si="0"/>
        <v>1100.3225806451601</v>
      </c>
      <c r="N20" s="6">
        <f t="shared" si="1"/>
        <v>8.1505376344086002</v>
      </c>
      <c r="O20" s="6">
        <f t="shared" si="2"/>
        <v>145.16129032258101</v>
      </c>
      <c r="P20" s="2">
        <v>83</v>
      </c>
      <c r="Q20" s="2">
        <v>4.46</v>
      </c>
      <c r="R20" s="2">
        <v>0.25</v>
      </c>
      <c r="S20" s="6">
        <f t="shared" si="6"/>
        <v>1480.72</v>
      </c>
      <c r="T20" s="6">
        <f t="shared" si="7"/>
        <v>17.84</v>
      </c>
      <c r="U20" s="6">
        <f t="shared" si="8"/>
        <v>332</v>
      </c>
      <c r="V20" s="2">
        <v>62</v>
      </c>
      <c r="W20" s="2">
        <v>2.02</v>
      </c>
      <c r="X20" s="2">
        <v>0.43</v>
      </c>
      <c r="Y20" s="6">
        <f t="shared" si="9"/>
        <v>291.25581395348797</v>
      </c>
      <c r="Z20" s="6">
        <f t="shared" si="10"/>
        <v>4.6976744186046497</v>
      </c>
      <c r="AA20" s="6">
        <f t="shared" si="11"/>
        <v>144.18604651162801</v>
      </c>
    </row>
    <row r="21" spans="1:27">
      <c r="A21" s="7" t="s">
        <v>44</v>
      </c>
      <c r="B21" s="7">
        <v>19</v>
      </c>
      <c r="C21" s="7" t="s">
        <v>13</v>
      </c>
      <c r="D21" s="7">
        <v>135</v>
      </c>
      <c r="E21" s="7">
        <v>2.75</v>
      </c>
      <c r="F21" s="2">
        <v>1.53</v>
      </c>
      <c r="G21" s="6">
        <f t="shared" si="3"/>
        <v>242.64705882352899</v>
      </c>
      <c r="H21" s="6">
        <f t="shared" si="4"/>
        <v>1.7973856209150301</v>
      </c>
      <c r="I21" s="6">
        <f t="shared" si="5"/>
        <v>88.235294117647101</v>
      </c>
      <c r="J21" s="2">
        <v>161</v>
      </c>
      <c r="K21" s="2">
        <v>4.26</v>
      </c>
      <c r="L21" s="2">
        <v>0.74</v>
      </c>
      <c r="M21" s="6">
        <f t="shared" si="0"/>
        <v>926.83783783783804</v>
      </c>
      <c r="N21" s="6">
        <f t="shared" si="1"/>
        <v>5.7567567567567597</v>
      </c>
      <c r="O21" s="6">
        <f t="shared" si="2"/>
        <v>217.56756756756801</v>
      </c>
      <c r="P21" s="2">
        <v>112</v>
      </c>
      <c r="Q21" s="2">
        <v>7.38</v>
      </c>
      <c r="R21" s="2">
        <v>0.63</v>
      </c>
      <c r="S21" s="6">
        <f t="shared" si="6"/>
        <v>1312</v>
      </c>
      <c r="T21" s="6">
        <f t="shared" si="7"/>
        <v>11.714285714285699</v>
      </c>
      <c r="U21" s="6">
        <f t="shared" si="8"/>
        <v>177.777777777778</v>
      </c>
      <c r="V21" s="2">
        <v>135</v>
      </c>
      <c r="W21" s="2">
        <v>5.05</v>
      </c>
      <c r="X21" s="2">
        <v>0.88</v>
      </c>
      <c r="Y21" s="6">
        <f t="shared" si="9"/>
        <v>774.71590909090901</v>
      </c>
      <c r="Z21" s="6">
        <f t="shared" si="10"/>
        <v>5.7386363636363598</v>
      </c>
      <c r="AA21" s="6">
        <f t="shared" si="11"/>
        <v>153.40909090909099</v>
      </c>
    </row>
    <row r="22" spans="1:27">
      <c r="A22" s="8">
        <v>45546</v>
      </c>
      <c r="B22" s="7">
        <v>20</v>
      </c>
      <c r="C22" s="7" t="s">
        <v>14</v>
      </c>
      <c r="D22" s="7">
        <v>199</v>
      </c>
      <c r="E22" s="7">
        <v>3.21</v>
      </c>
      <c r="F22" s="2">
        <v>0.8</v>
      </c>
      <c r="G22" s="6">
        <f t="shared" si="3"/>
        <v>798.48749999999995</v>
      </c>
      <c r="H22" s="6">
        <f t="shared" si="4"/>
        <v>4.0125000000000002</v>
      </c>
      <c r="I22" s="6">
        <f t="shared" si="5"/>
        <v>248.75</v>
      </c>
      <c r="J22" s="2">
        <v>149</v>
      </c>
      <c r="K22" s="2">
        <v>6.84</v>
      </c>
      <c r="L22" s="2">
        <v>0.73</v>
      </c>
      <c r="M22" s="6">
        <f t="shared" si="0"/>
        <v>1396.1095890411</v>
      </c>
      <c r="N22" s="6">
        <f t="shared" si="1"/>
        <v>9.3698630136986303</v>
      </c>
      <c r="O22" s="6">
        <f t="shared" si="2"/>
        <v>204.109589041096</v>
      </c>
      <c r="P22" s="2">
        <v>145</v>
      </c>
      <c r="Q22" s="2">
        <v>5.57</v>
      </c>
      <c r="R22" s="2">
        <v>0.13</v>
      </c>
      <c r="S22" s="6">
        <f t="shared" si="6"/>
        <v>6212.6923076923104</v>
      </c>
      <c r="T22" s="6">
        <f t="shared" si="7"/>
        <v>42.846153846153797</v>
      </c>
      <c r="U22" s="6">
        <f t="shared" si="8"/>
        <v>1115.38461538462</v>
      </c>
      <c r="V22" s="2">
        <v>180</v>
      </c>
      <c r="W22" s="2">
        <v>4.75</v>
      </c>
      <c r="X22" s="2">
        <v>0.9</v>
      </c>
      <c r="Y22" s="6">
        <f t="shared" si="9"/>
        <v>950</v>
      </c>
      <c r="Z22" s="6">
        <f t="shared" si="10"/>
        <v>5.2777777777777803</v>
      </c>
      <c r="AA22" s="6">
        <f t="shared" si="11"/>
        <v>200</v>
      </c>
    </row>
    <row r="23" spans="1:27">
      <c r="A23" s="8">
        <v>45629</v>
      </c>
      <c r="B23" s="7">
        <v>21</v>
      </c>
      <c r="C23" s="7" t="s">
        <v>14</v>
      </c>
      <c r="D23" s="7">
        <v>161</v>
      </c>
      <c r="E23" s="7">
        <v>2.81</v>
      </c>
      <c r="F23" s="2">
        <v>3.17</v>
      </c>
      <c r="G23" s="6">
        <f t="shared" si="3"/>
        <v>142.71608832807601</v>
      </c>
      <c r="H23" s="6">
        <f t="shared" si="4"/>
        <v>0.88643533123028395</v>
      </c>
      <c r="I23" s="6">
        <f t="shared" si="5"/>
        <v>50.788643533123</v>
      </c>
      <c r="J23" s="2">
        <v>178</v>
      </c>
      <c r="K23" s="2">
        <v>7.03</v>
      </c>
      <c r="L23" s="2">
        <v>0.91</v>
      </c>
      <c r="M23" s="6">
        <f t="shared" si="0"/>
        <v>1375.0989010988999</v>
      </c>
      <c r="N23" s="6">
        <f t="shared" si="1"/>
        <v>7.7252747252747298</v>
      </c>
      <c r="O23" s="6">
        <f t="shared" si="2"/>
        <v>195.60439560439599</v>
      </c>
      <c r="P23" s="2">
        <v>135</v>
      </c>
      <c r="Q23" s="2">
        <v>3.52</v>
      </c>
      <c r="R23" s="2">
        <v>1.47</v>
      </c>
      <c r="S23" s="6">
        <f t="shared" si="6"/>
        <v>323.26530612244898</v>
      </c>
      <c r="T23" s="6">
        <f t="shared" si="7"/>
        <v>2.3945578231292499</v>
      </c>
      <c r="U23" s="6">
        <f t="shared" si="8"/>
        <v>91.836734693877602</v>
      </c>
      <c r="V23" s="2">
        <v>129</v>
      </c>
      <c r="W23" s="2">
        <v>3.51</v>
      </c>
      <c r="X23" s="2">
        <v>1.62</v>
      </c>
      <c r="Y23" s="6">
        <f t="shared" si="9"/>
        <v>279.5</v>
      </c>
      <c r="Z23" s="6">
        <f t="shared" si="10"/>
        <v>2.1666666666666701</v>
      </c>
      <c r="AA23" s="6">
        <f t="shared" si="11"/>
        <v>79.629629629629605</v>
      </c>
    </row>
    <row r="24" spans="1:27">
      <c r="A24" s="8">
        <v>45637</v>
      </c>
      <c r="B24" s="7">
        <v>22</v>
      </c>
      <c r="C24" s="7" t="s">
        <v>13</v>
      </c>
      <c r="D24" s="7">
        <v>413</v>
      </c>
      <c r="E24" s="7">
        <v>3.71</v>
      </c>
      <c r="F24" s="2">
        <v>1.87</v>
      </c>
      <c r="G24" s="6">
        <f t="shared" si="3"/>
        <v>819.37433155080203</v>
      </c>
      <c r="H24" s="6">
        <f t="shared" si="4"/>
        <v>1.9839572192513399</v>
      </c>
      <c r="I24" s="6">
        <f t="shared" si="5"/>
        <v>220.85561497326199</v>
      </c>
      <c r="J24" s="2">
        <v>25</v>
      </c>
      <c r="K24" s="2">
        <v>1.72</v>
      </c>
      <c r="L24" s="2">
        <v>0.19</v>
      </c>
      <c r="M24" s="6">
        <f t="shared" si="0"/>
        <v>226.31578947368399</v>
      </c>
      <c r="N24" s="6">
        <f t="shared" si="1"/>
        <v>9.0526315789473699</v>
      </c>
      <c r="O24" s="6">
        <f t="shared" si="2"/>
        <v>131.57894736842101</v>
      </c>
      <c r="P24" s="2">
        <v>200</v>
      </c>
      <c r="Q24" s="2">
        <v>10.210000000000001</v>
      </c>
      <c r="R24" s="2">
        <v>2.5</v>
      </c>
      <c r="S24" s="6">
        <f t="shared" si="6"/>
        <v>816.8</v>
      </c>
      <c r="T24" s="6">
        <f t="shared" si="7"/>
        <v>4.0839999999999996</v>
      </c>
      <c r="U24" s="6">
        <f t="shared" si="8"/>
        <v>80</v>
      </c>
      <c r="V24" s="2">
        <v>180</v>
      </c>
      <c r="W24" s="2">
        <v>11.39</v>
      </c>
      <c r="X24" s="2">
        <v>2.5</v>
      </c>
      <c r="Y24" s="6">
        <f t="shared" si="9"/>
        <v>820.08</v>
      </c>
      <c r="Z24" s="6">
        <f t="shared" si="10"/>
        <v>4.556</v>
      </c>
      <c r="AA24" s="6">
        <f t="shared" si="11"/>
        <v>72</v>
      </c>
    </row>
    <row r="25" spans="1:27">
      <c r="A25" s="8">
        <v>45728</v>
      </c>
      <c r="B25" s="7">
        <v>23</v>
      </c>
      <c r="C25" s="7" t="s">
        <v>13</v>
      </c>
      <c r="D25" s="2">
        <v>159</v>
      </c>
      <c r="E25" s="2">
        <v>9.57</v>
      </c>
      <c r="F25" s="2">
        <v>1.04</v>
      </c>
      <c r="G25" s="6">
        <f t="shared" si="3"/>
        <v>1463.10576923077</v>
      </c>
      <c r="H25" s="6">
        <f t="shared" si="4"/>
        <v>9.2019230769230802</v>
      </c>
      <c r="I25" s="6">
        <f t="shared" si="5"/>
        <v>152.88461538461499</v>
      </c>
      <c r="J25" s="2">
        <v>238</v>
      </c>
      <c r="K25" s="2">
        <v>6.89</v>
      </c>
      <c r="L25" s="2">
        <v>0.72</v>
      </c>
      <c r="M25" s="6">
        <f t="shared" si="0"/>
        <v>2277.5277777777801</v>
      </c>
      <c r="N25" s="6">
        <f t="shared" si="1"/>
        <v>9.5694444444444393</v>
      </c>
      <c r="O25" s="6">
        <f t="shared" si="2"/>
        <v>330.555555555556</v>
      </c>
      <c r="P25" s="2">
        <v>166</v>
      </c>
      <c r="Q25" s="2">
        <v>4.53</v>
      </c>
      <c r="R25" s="2">
        <v>1.69</v>
      </c>
      <c r="S25" s="6">
        <f t="shared" si="6"/>
        <v>444.95857988165699</v>
      </c>
      <c r="T25" s="6">
        <f t="shared" si="7"/>
        <v>2.6804733727810701</v>
      </c>
      <c r="U25" s="6">
        <f t="shared" si="8"/>
        <v>98.224852071005898</v>
      </c>
      <c r="V25" s="2">
        <v>155</v>
      </c>
      <c r="W25" s="2">
        <v>3.45</v>
      </c>
      <c r="X25" s="2">
        <v>1.33</v>
      </c>
      <c r="Y25" s="6">
        <f t="shared" si="9"/>
        <v>402.06766917293203</v>
      </c>
      <c r="Z25" s="6">
        <f t="shared" si="10"/>
        <v>2.5939849624060201</v>
      </c>
      <c r="AA25" s="6">
        <f t="shared" si="11"/>
        <v>116.541353383459</v>
      </c>
    </row>
    <row r="26" spans="1:27">
      <c r="A26" s="8">
        <v>45729</v>
      </c>
      <c r="B26" s="7">
        <v>24</v>
      </c>
      <c r="C26" s="7" t="s">
        <v>13</v>
      </c>
      <c r="D26" s="7">
        <v>163</v>
      </c>
      <c r="E26" s="7">
        <v>2.5</v>
      </c>
      <c r="F26" s="2">
        <v>0.86</v>
      </c>
      <c r="G26" s="6">
        <f t="shared" si="3"/>
        <v>473.83720930232602</v>
      </c>
      <c r="H26" s="6">
        <f t="shared" si="4"/>
        <v>2.9069767441860499</v>
      </c>
      <c r="I26" s="6">
        <f t="shared" si="5"/>
        <v>189.53488372093</v>
      </c>
      <c r="J26" s="2">
        <v>244</v>
      </c>
      <c r="K26" s="2">
        <v>10.48</v>
      </c>
      <c r="L26" s="2">
        <v>1.01</v>
      </c>
      <c r="M26" s="6">
        <f t="shared" si="0"/>
        <v>2531.8019801980199</v>
      </c>
      <c r="N26" s="6">
        <f t="shared" si="1"/>
        <v>10.3762376237624</v>
      </c>
      <c r="O26" s="6">
        <f t="shared" si="2"/>
        <v>241.58415841584201</v>
      </c>
      <c r="P26" s="2">
        <v>153</v>
      </c>
      <c r="Q26" s="2">
        <v>4.82</v>
      </c>
      <c r="R26" s="2">
        <v>0.72</v>
      </c>
      <c r="S26" s="6">
        <f t="shared" si="6"/>
        <v>1024.25</v>
      </c>
      <c r="T26" s="6">
        <f t="shared" si="7"/>
        <v>6.69444444444445</v>
      </c>
      <c r="U26" s="6">
        <f t="shared" si="8"/>
        <v>212.5</v>
      </c>
      <c r="V26" s="2">
        <v>186</v>
      </c>
      <c r="W26" s="2">
        <v>3.63</v>
      </c>
      <c r="X26" s="2">
        <v>0.69</v>
      </c>
      <c r="Y26" s="6">
        <f t="shared" si="9"/>
        <v>978.52173913043498</v>
      </c>
      <c r="Z26" s="6">
        <f t="shared" si="10"/>
        <v>5.2608695652173898</v>
      </c>
      <c r="AA26" s="6">
        <f t="shared" si="11"/>
        <v>269.56521739130397</v>
      </c>
    </row>
    <row r="27" spans="1:27">
      <c r="A27" s="8">
        <v>45770</v>
      </c>
      <c r="B27" s="7">
        <v>25</v>
      </c>
      <c r="C27" s="7" t="s">
        <v>13</v>
      </c>
      <c r="D27" s="7">
        <v>410</v>
      </c>
      <c r="E27" s="7">
        <v>3.08</v>
      </c>
      <c r="F27" s="2">
        <v>1.72</v>
      </c>
      <c r="G27" s="6">
        <f t="shared" si="3"/>
        <v>734.18604651162798</v>
      </c>
      <c r="H27" s="6">
        <f t="shared" si="4"/>
        <v>1.7906976744186001</v>
      </c>
      <c r="I27" s="6">
        <f t="shared" si="5"/>
        <v>238.37209302325601</v>
      </c>
      <c r="J27" s="2">
        <v>283</v>
      </c>
      <c r="K27" s="2">
        <v>8.06</v>
      </c>
      <c r="L27" s="2">
        <v>0.91</v>
      </c>
      <c r="M27" s="6">
        <f t="shared" si="0"/>
        <v>2506.5714285714298</v>
      </c>
      <c r="N27" s="6">
        <f t="shared" si="1"/>
        <v>8.8571428571428594</v>
      </c>
      <c r="O27" s="6">
        <f t="shared" si="2"/>
        <v>310.98901098901098</v>
      </c>
      <c r="P27" s="2">
        <v>183</v>
      </c>
      <c r="Q27" s="2">
        <v>8.2799999999999994</v>
      </c>
      <c r="R27" s="2">
        <v>0.84</v>
      </c>
      <c r="S27" s="6">
        <f t="shared" si="6"/>
        <v>1803.8571428571399</v>
      </c>
      <c r="T27" s="6">
        <f t="shared" si="7"/>
        <v>9.8571428571428594</v>
      </c>
      <c r="U27" s="6">
        <f t="shared" si="8"/>
        <v>217.857142857143</v>
      </c>
      <c r="V27" s="2">
        <v>210</v>
      </c>
      <c r="W27" s="2">
        <v>6.74</v>
      </c>
      <c r="X27" s="2">
        <v>1.32</v>
      </c>
      <c r="Y27" s="6">
        <f t="shared" si="9"/>
        <v>1072.27272727273</v>
      </c>
      <c r="Z27" s="6">
        <f t="shared" si="10"/>
        <v>5.10606060606061</v>
      </c>
      <c r="AA27" s="6">
        <f t="shared" si="11"/>
        <v>159.09090909090901</v>
      </c>
    </row>
    <row r="28" spans="1:27">
      <c r="A28" s="8">
        <v>45784</v>
      </c>
      <c r="B28" s="7">
        <v>26</v>
      </c>
      <c r="C28" s="7" t="s">
        <v>14</v>
      </c>
      <c r="D28" s="7">
        <v>459</v>
      </c>
      <c r="E28" s="7">
        <v>7.67</v>
      </c>
      <c r="F28" s="2">
        <v>1.1200000000000001</v>
      </c>
      <c r="G28" s="6">
        <f t="shared" si="3"/>
        <v>3143.3303571428601</v>
      </c>
      <c r="H28" s="6">
        <f t="shared" si="4"/>
        <v>6.8482142857142803</v>
      </c>
      <c r="I28" s="6">
        <f t="shared" si="5"/>
        <v>409.82142857142901</v>
      </c>
      <c r="J28" s="2">
        <v>105</v>
      </c>
      <c r="K28" s="2">
        <v>6.97</v>
      </c>
      <c r="L28" s="2">
        <v>0.48</v>
      </c>
      <c r="M28" s="6">
        <f t="shared" si="0"/>
        <v>1524.6875</v>
      </c>
      <c r="N28" s="6">
        <f t="shared" si="1"/>
        <v>14.5208333333333</v>
      </c>
      <c r="O28" s="6">
        <f t="shared" si="2"/>
        <v>218.75</v>
      </c>
      <c r="P28" s="2">
        <v>310</v>
      </c>
      <c r="Q28" s="2">
        <v>3.91</v>
      </c>
      <c r="R28" s="2">
        <v>1.5</v>
      </c>
      <c r="S28" s="6">
        <f t="shared" si="6"/>
        <v>808.06666666666695</v>
      </c>
      <c r="T28" s="6">
        <f t="shared" si="7"/>
        <v>2.60666666666667</v>
      </c>
      <c r="U28" s="6">
        <f t="shared" si="8"/>
        <v>206.666666666667</v>
      </c>
      <c r="V28" s="2">
        <v>410</v>
      </c>
      <c r="W28" s="2">
        <v>3.36</v>
      </c>
      <c r="X28" s="2">
        <v>1.28</v>
      </c>
      <c r="Y28" s="6">
        <f t="shared" si="9"/>
        <v>1076.25</v>
      </c>
      <c r="Z28" s="6">
        <f t="shared" si="10"/>
        <v>2.625</v>
      </c>
      <c r="AA28" s="6">
        <f t="shared" si="11"/>
        <v>320.3125</v>
      </c>
    </row>
    <row r="29" spans="1:27">
      <c r="A29" s="8">
        <v>45819</v>
      </c>
      <c r="B29" s="7">
        <v>27</v>
      </c>
      <c r="C29" s="7" t="s">
        <v>14</v>
      </c>
      <c r="D29" s="2">
        <v>146</v>
      </c>
      <c r="E29" s="2">
        <v>8.23</v>
      </c>
      <c r="F29" s="2">
        <v>0.81</v>
      </c>
      <c r="G29" s="6">
        <f t="shared" si="3"/>
        <v>1483.4320987654301</v>
      </c>
      <c r="H29" s="6">
        <f t="shared" si="4"/>
        <v>10.160493827160501</v>
      </c>
      <c r="I29" s="6">
        <f t="shared" si="5"/>
        <v>180.246913580247</v>
      </c>
      <c r="J29" s="2">
        <v>207</v>
      </c>
      <c r="K29" s="2">
        <v>5.41</v>
      </c>
      <c r="L29" s="2">
        <v>0.83</v>
      </c>
      <c r="M29" s="6">
        <f t="shared" si="0"/>
        <v>1349.24096385542</v>
      </c>
      <c r="N29" s="6">
        <f t="shared" si="1"/>
        <v>6.5180722891566303</v>
      </c>
      <c r="O29" s="6">
        <f t="shared" si="2"/>
        <v>249.39759036144599</v>
      </c>
      <c r="P29" s="2">
        <v>137</v>
      </c>
      <c r="Q29" s="2">
        <v>5.05</v>
      </c>
      <c r="R29" s="2">
        <v>0.93</v>
      </c>
      <c r="S29" s="6">
        <f t="shared" si="6"/>
        <v>743.92473118279599</v>
      </c>
      <c r="T29" s="6">
        <f t="shared" si="7"/>
        <v>5.43010752688172</v>
      </c>
      <c r="U29" s="6">
        <f t="shared" si="8"/>
        <v>147.31182795698899</v>
      </c>
      <c r="V29" s="2">
        <v>176</v>
      </c>
      <c r="W29" s="2">
        <v>4.8899999999999997</v>
      </c>
      <c r="X29" s="2">
        <v>0.76</v>
      </c>
      <c r="Y29" s="6">
        <f t="shared" si="9"/>
        <v>1132.4210526315801</v>
      </c>
      <c r="Z29" s="6">
        <f t="shared" si="10"/>
        <v>6.4342105263157903</v>
      </c>
      <c r="AA29" s="6">
        <f t="shared" si="11"/>
        <v>231.57894736842101</v>
      </c>
    </row>
    <row r="30" spans="1:27">
      <c r="A30" s="8">
        <v>45854</v>
      </c>
      <c r="B30" s="7">
        <v>28</v>
      </c>
      <c r="C30" s="7" t="s">
        <v>13</v>
      </c>
      <c r="D30" s="7">
        <v>190</v>
      </c>
      <c r="E30" s="7">
        <v>2.66</v>
      </c>
      <c r="F30" s="2">
        <v>0.68</v>
      </c>
      <c r="G30" s="6">
        <f t="shared" si="3"/>
        <v>743.23529411764696</v>
      </c>
      <c r="H30" s="6">
        <f t="shared" si="4"/>
        <v>3.9117647058823501</v>
      </c>
      <c r="I30" s="6">
        <f t="shared" si="5"/>
        <v>279.41176470588198</v>
      </c>
      <c r="J30" s="2">
        <v>111</v>
      </c>
      <c r="K30" s="2">
        <v>6.23</v>
      </c>
      <c r="L30" s="2">
        <v>0.79</v>
      </c>
      <c r="M30" s="6">
        <f t="shared" si="0"/>
        <v>875.35443037974699</v>
      </c>
      <c r="N30" s="6">
        <f t="shared" si="1"/>
        <v>7.8860759493670898</v>
      </c>
      <c r="O30" s="6">
        <f t="shared" si="2"/>
        <v>140.50632911392401</v>
      </c>
      <c r="P30" s="2">
        <v>126</v>
      </c>
      <c r="Q30" s="2">
        <v>3.6</v>
      </c>
      <c r="R30" s="2">
        <v>0.47</v>
      </c>
      <c r="S30" s="6">
        <f t="shared" si="6"/>
        <v>965.10638297872299</v>
      </c>
      <c r="T30" s="6">
        <f t="shared" si="7"/>
        <v>7.6595744680851103</v>
      </c>
      <c r="U30" s="6">
        <f t="shared" si="8"/>
        <v>268.08510638297901</v>
      </c>
      <c r="V30" s="2">
        <v>114</v>
      </c>
      <c r="W30" s="2">
        <v>2.2000000000000002</v>
      </c>
      <c r="X30" s="2">
        <v>0.37</v>
      </c>
      <c r="Y30" s="6">
        <f t="shared" si="9"/>
        <v>677.83783783783804</v>
      </c>
      <c r="Z30" s="6">
        <f t="shared" si="10"/>
        <v>5.9459459459459501</v>
      </c>
      <c r="AA30" s="6">
        <f t="shared" si="11"/>
        <v>308.10810810810801</v>
      </c>
    </row>
    <row r="31" spans="1:27">
      <c r="A31" s="8">
        <v>45980</v>
      </c>
      <c r="B31" s="7">
        <v>29</v>
      </c>
      <c r="C31" s="7" t="s">
        <v>14</v>
      </c>
      <c r="D31" s="7">
        <v>220</v>
      </c>
      <c r="E31" s="7">
        <v>1.74</v>
      </c>
      <c r="F31" s="2">
        <v>1.53</v>
      </c>
      <c r="G31" s="6">
        <f t="shared" si="3"/>
        <v>250.196078431373</v>
      </c>
      <c r="H31" s="6">
        <f t="shared" si="4"/>
        <v>1.1372549019607801</v>
      </c>
      <c r="I31" s="6">
        <f t="shared" si="5"/>
        <v>143.79084967320301</v>
      </c>
      <c r="J31" s="2">
        <v>137</v>
      </c>
      <c r="K31" s="2">
        <v>5.41</v>
      </c>
      <c r="L31" s="2">
        <v>1</v>
      </c>
      <c r="M31" s="6">
        <f t="shared" si="0"/>
        <v>741.17</v>
      </c>
      <c r="N31" s="6">
        <f t="shared" si="1"/>
        <v>5.41</v>
      </c>
      <c r="O31" s="6">
        <f t="shared" si="2"/>
        <v>137</v>
      </c>
      <c r="P31" s="2">
        <v>54</v>
      </c>
      <c r="Q31" s="2">
        <v>2.38</v>
      </c>
      <c r="R31" s="2">
        <v>0.78</v>
      </c>
      <c r="S31" s="6">
        <f t="shared" si="6"/>
        <v>164.769230769231</v>
      </c>
      <c r="T31" s="6">
        <f t="shared" si="7"/>
        <v>3.0512820512820502</v>
      </c>
      <c r="U31" s="6">
        <f t="shared" si="8"/>
        <v>69.230769230769198</v>
      </c>
      <c r="V31" s="2">
        <v>71</v>
      </c>
      <c r="W31" s="2">
        <v>2.27</v>
      </c>
      <c r="X31" s="2">
        <v>1.23</v>
      </c>
      <c r="Y31" s="6">
        <f t="shared" si="9"/>
        <v>131.032520325203</v>
      </c>
      <c r="Z31" s="6">
        <f t="shared" si="10"/>
        <v>1.8455284552845499</v>
      </c>
      <c r="AA31" s="6">
        <f t="shared" si="11"/>
        <v>57.723577235772403</v>
      </c>
    </row>
    <row r="32" spans="1:27">
      <c r="A32" s="8">
        <v>45987</v>
      </c>
      <c r="B32" s="7">
        <v>30</v>
      </c>
      <c r="C32" s="7" t="s">
        <v>13</v>
      </c>
      <c r="D32" s="7">
        <v>235</v>
      </c>
      <c r="E32" s="7">
        <v>2.54</v>
      </c>
      <c r="F32" s="2">
        <v>2.06</v>
      </c>
      <c r="G32" s="6">
        <f t="shared" si="3"/>
        <v>289.757281553398</v>
      </c>
      <c r="H32" s="6">
        <f t="shared" si="4"/>
        <v>1.23300970873786</v>
      </c>
      <c r="I32" s="6">
        <f t="shared" si="5"/>
        <v>114.077669902913</v>
      </c>
      <c r="J32" s="2">
        <v>173</v>
      </c>
      <c r="K32" s="2">
        <v>5.89</v>
      </c>
      <c r="L32" s="2">
        <v>0.62</v>
      </c>
      <c r="M32" s="6">
        <f t="shared" si="0"/>
        <v>1643.5</v>
      </c>
      <c r="N32" s="6">
        <f t="shared" si="1"/>
        <v>9.5</v>
      </c>
      <c r="O32" s="6">
        <f t="shared" si="2"/>
        <v>279.03225806451599</v>
      </c>
      <c r="P32" s="2">
        <v>180</v>
      </c>
      <c r="Q32" s="2">
        <v>3.89</v>
      </c>
      <c r="R32" s="2">
        <v>1.8</v>
      </c>
      <c r="S32" s="6">
        <f t="shared" si="6"/>
        <v>389</v>
      </c>
      <c r="T32" s="6">
        <f t="shared" si="7"/>
        <v>2.1611111111111101</v>
      </c>
      <c r="U32" s="6">
        <f t="shared" si="8"/>
        <v>100</v>
      </c>
      <c r="V32" s="2">
        <v>200</v>
      </c>
      <c r="W32" s="2">
        <v>4.1900000000000004</v>
      </c>
      <c r="X32" s="2">
        <v>1.7</v>
      </c>
      <c r="Y32" s="6">
        <f t="shared" si="9"/>
        <v>492.941176470588</v>
      </c>
      <c r="Z32" s="6">
        <f t="shared" si="10"/>
        <v>2.46470588235294</v>
      </c>
      <c r="AA32" s="6">
        <f t="shared" si="11"/>
        <v>117.64705882352899</v>
      </c>
    </row>
    <row r="33" spans="1:27">
      <c r="A33" s="8">
        <v>45871</v>
      </c>
      <c r="B33" s="7">
        <v>31</v>
      </c>
      <c r="C33" s="7" t="s">
        <v>14</v>
      </c>
      <c r="D33" s="7">
        <v>159</v>
      </c>
      <c r="E33" s="7">
        <v>5.32</v>
      </c>
      <c r="F33" s="2">
        <v>1.1200000000000001</v>
      </c>
      <c r="G33" s="6">
        <f t="shared" si="3"/>
        <v>755.25</v>
      </c>
      <c r="H33" s="6">
        <f t="shared" si="4"/>
        <v>4.75</v>
      </c>
      <c r="I33" s="6">
        <f t="shared" si="5"/>
        <v>141.96428571428601</v>
      </c>
      <c r="J33" s="2">
        <v>254</v>
      </c>
      <c r="K33" s="2">
        <v>6.03</v>
      </c>
      <c r="L33" s="2">
        <v>1.28</v>
      </c>
      <c r="M33" s="6">
        <f t="shared" si="0"/>
        <v>1196.578125</v>
      </c>
      <c r="N33" s="6">
        <f t="shared" si="1"/>
        <v>4.7109375</v>
      </c>
      <c r="O33" s="6">
        <f t="shared" si="2"/>
        <v>198.4375</v>
      </c>
      <c r="P33" s="2">
        <v>85</v>
      </c>
      <c r="Q33" s="2">
        <v>4.9400000000000004</v>
      </c>
      <c r="R33" s="2">
        <v>0.81</v>
      </c>
      <c r="S33" s="6">
        <f t="shared" si="6"/>
        <v>518.39506172839504</v>
      </c>
      <c r="T33" s="6">
        <f t="shared" si="7"/>
        <v>6.0987654320987703</v>
      </c>
      <c r="U33" s="6">
        <f t="shared" si="8"/>
        <v>104.938271604938</v>
      </c>
      <c r="V33" s="2">
        <v>64</v>
      </c>
      <c r="W33" s="2">
        <v>0.46</v>
      </c>
      <c r="X33" s="2">
        <v>0.46</v>
      </c>
      <c r="Y33" s="6">
        <f t="shared" si="9"/>
        <v>64</v>
      </c>
      <c r="Z33" s="6">
        <f t="shared" si="10"/>
        <v>1</v>
      </c>
      <c r="AA33" s="6">
        <f t="shared" si="11"/>
        <v>139.130434782609</v>
      </c>
    </row>
    <row r="34" spans="1:27">
      <c r="A34" s="8">
        <v>45849</v>
      </c>
      <c r="B34" s="7">
        <v>32</v>
      </c>
      <c r="C34" s="7" t="s">
        <v>14</v>
      </c>
      <c r="D34" s="7">
        <v>158</v>
      </c>
      <c r="E34" s="7">
        <v>5.59</v>
      </c>
      <c r="F34" s="2">
        <v>0.99</v>
      </c>
      <c r="G34" s="6">
        <f t="shared" si="3"/>
        <v>892.14141414141397</v>
      </c>
      <c r="H34" s="6">
        <f t="shared" si="4"/>
        <v>5.6464646464646497</v>
      </c>
      <c r="I34" s="6">
        <f t="shared" si="5"/>
        <v>159.59595959596001</v>
      </c>
      <c r="J34" s="2">
        <v>123</v>
      </c>
      <c r="K34" s="2">
        <v>13.43</v>
      </c>
      <c r="L34" s="2">
        <v>0.53</v>
      </c>
      <c r="M34" s="6">
        <f t="shared" si="0"/>
        <v>3116.7735849056598</v>
      </c>
      <c r="N34" s="6">
        <f t="shared" si="1"/>
        <v>25.339622641509401</v>
      </c>
      <c r="O34" s="6">
        <f t="shared" si="2"/>
        <v>232.07547169811301</v>
      </c>
      <c r="P34" s="2">
        <v>117</v>
      </c>
      <c r="Q34" s="2">
        <v>5.2</v>
      </c>
      <c r="R34" s="2">
        <v>0.82</v>
      </c>
      <c r="S34" s="6">
        <f t="shared" si="6"/>
        <v>741.95121951219505</v>
      </c>
      <c r="T34" s="6">
        <f t="shared" si="7"/>
        <v>6.3414634146341502</v>
      </c>
      <c r="U34" s="6">
        <f t="shared" si="8"/>
        <v>142.68292682926801</v>
      </c>
      <c r="V34" s="2">
        <v>147</v>
      </c>
      <c r="W34" s="2">
        <v>4.91</v>
      </c>
      <c r="X34" s="2">
        <v>0.91</v>
      </c>
      <c r="Y34" s="6">
        <f t="shared" si="9"/>
        <v>793.15384615384596</v>
      </c>
      <c r="Z34" s="6">
        <f t="shared" si="10"/>
        <v>5.3956043956044004</v>
      </c>
      <c r="AA34" s="6">
        <f t="shared" si="11"/>
        <v>161.538461538462</v>
      </c>
    </row>
    <row r="35" spans="1:27">
      <c r="A35" s="8">
        <v>45906</v>
      </c>
      <c r="B35" s="7">
        <v>33</v>
      </c>
      <c r="C35" s="7" t="s">
        <v>14</v>
      </c>
      <c r="D35" s="7">
        <v>120</v>
      </c>
      <c r="E35" s="7">
        <v>2.2999999999999998</v>
      </c>
      <c r="F35" s="2">
        <v>1.6</v>
      </c>
      <c r="G35" s="6">
        <f t="shared" si="3"/>
        <v>172.5</v>
      </c>
      <c r="H35" s="6">
        <f t="shared" si="4"/>
        <v>1.4375</v>
      </c>
      <c r="I35" s="6">
        <f t="shared" si="5"/>
        <v>75</v>
      </c>
      <c r="J35" s="2">
        <v>118</v>
      </c>
      <c r="K35" s="2">
        <v>5.25</v>
      </c>
      <c r="L35" s="2">
        <v>1.02</v>
      </c>
      <c r="M35" s="6">
        <f t="shared" si="0"/>
        <v>607.35294117647004</v>
      </c>
      <c r="N35" s="6">
        <f t="shared" si="1"/>
        <v>5.1470588235294104</v>
      </c>
      <c r="O35" s="6">
        <f t="shared" si="2"/>
        <v>115.68627450980399</v>
      </c>
      <c r="P35" s="2">
        <v>106</v>
      </c>
      <c r="Q35" s="2">
        <v>4.21</v>
      </c>
      <c r="R35" s="2">
        <v>0.71</v>
      </c>
      <c r="S35" s="6">
        <f t="shared" si="6"/>
        <v>628.53521126760597</v>
      </c>
      <c r="T35" s="6">
        <f t="shared" si="7"/>
        <v>5.9295774647887303</v>
      </c>
      <c r="U35" s="6">
        <f t="shared" si="8"/>
        <v>149.29577464788699</v>
      </c>
      <c r="V35" s="2">
        <v>119</v>
      </c>
      <c r="W35" s="2">
        <v>3.76</v>
      </c>
      <c r="X35" s="2">
        <v>1.04</v>
      </c>
      <c r="Y35" s="6">
        <f t="shared" si="9"/>
        <v>430.230769230769</v>
      </c>
      <c r="Z35" s="6">
        <f t="shared" si="10"/>
        <v>3.6153846153846101</v>
      </c>
      <c r="AA35" s="6">
        <f t="shared" si="11"/>
        <v>114.42307692307701</v>
      </c>
    </row>
    <row r="36" spans="1:27">
      <c r="A36" s="7" t="s">
        <v>45</v>
      </c>
      <c r="B36" s="7">
        <v>34</v>
      </c>
      <c r="C36" s="7" t="s">
        <v>14</v>
      </c>
      <c r="D36" s="7">
        <v>157</v>
      </c>
      <c r="E36" s="7">
        <v>3.52</v>
      </c>
      <c r="F36" s="2">
        <v>1.1299999999999999</v>
      </c>
      <c r="G36" s="6">
        <f t="shared" ref="G36:G67" si="12">E36/F36*D36</f>
        <v>489.061946902655</v>
      </c>
      <c r="H36" s="6">
        <f t="shared" ref="H36:H67" si="13">E36/F36</f>
        <v>3.1150442477876101</v>
      </c>
      <c r="I36" s="6">
        <f t="shared" ref="I36:I67" si="14">D36/F36</f>
        <v>138.938053097345</v>
      </c>
      <c r="J36" s="2">
        <v>176</v>
      </c>
      <c r="K36" s="2">
        <v>8.35</v>
      </c>
      <c r="L36" s="2">
        <v>0.24</v>
      </c>
      <c r="M36" s="6">
        <f t="shared" si="0"/>
        <v>6123.3333333333303</v>
      </c>
      <c r="N36" s="6">
        <f t="shared" si="1"/>
        <v>34.7916666666667</v>
      </c>
      <c r="O36" s="6">
        <f t="shared" si="2"/>
        <v>733.33333333333303</v>
      </c>
      <c r="P36" s="2">
        <v>118</v>
      </c>
      <c r="Q36" s="2">
        <v>3.88</v>
      </c>
      <c r="R36" s="2">
        <v>0.68</v>
      </c>
      <c r="S36" s="6">
        <f t="shared" ref="S36:S67" si="15">Q36/R36*P36</f>
        <v>673.29411764705901</v>
      </c>
      <c r="T36" s="6">
        <f t="shared" ref="T36:T67" si="16">Q36/R36</f>
        <v>5.7058823529411802</v>
      </c>
      <c r="U36" s="6">
        <f t="shared" ref="U36:U67" si="17">P36/R36</f>
        <v>173.529411764706</v>
      </c>
      <c r="V36" s="2">
        <v>117</v>
      </c>
      <c r="W36" s="2">
        <v>6.51</v>
      </c>
      <c r="X36" s="2">
        <v>0.66</v>
      </c>
      <c r="Y36" s="6">
        <f t="shared" ref="Y36:Y67" si="18">W36/X36*V36</f>
        <v>1154.04545454545</v>
      </c>
      <c r="Z36" s="6">
        <f t="shared" ref="Z36:Z67" si="19">W36/X36</f>
        <v>9.8636363636363598</v>
      </c>
      <c r="AA36" s="6">
        <f t="shared" ref="AA36:AA67" si="20">V36/X36</f>
        <v>177.272727272727</v>
      </c>
    </row>
    <row r="37" spans="1:27">
      <c r="A37" s="7" t="s">
        <v>45</v>
      </c>
      <c r="B37" s="7">
        <v>35</v>
      </c>
      <c r="C37" s="7" t="s">
        <v>14</v>
      </c>
      <c r="D37" s="7">
        <v>162</v>
      </c>
      <c r="E37" s="7">
        <v>4.75</v>
      </c>
      <c r="F37" s="2">
        <v>1.61</v>
      </c>
      <c r="G37" s="6">
        <f t="shared" si="12"/>
        <v>477.95031055900603</v>
      </c>
      <c r="H37" s="6">
        <f t="shared" si="13"/>
        <v>2.9503105590062102</v>
      </c>
      <c r="I37" s="6">
        <f t="shared" si="14"/>
        <v>100.621118012422</v>
      </c>
      <c r="J37" s="2">
        <v>106</v>
      </c>
      <c r="K37" s="2">
        <v>0.31</v>
      </c>
      <c r="L37" s="2">
        <v>0.1</v>
      </c>
      <c r="M37" s="6">
        <f t="shared" si="0"/>
        <v>328.6</v>
      </c>
      <c r="N37" s="6">
        <f t="shared" si="1"/>
        <v>3.1</v>
      </c>
      <c r="O37" s="6">
        <f t="shared" si="2"/>
        <v>1060</v>
      </c>
      <c r="P37" s="2">
        <v>153</v>
      </c>
      <c r="Q37" s="2">
        <v>7.32</v>
      </c>
      <c r="R37" s="2">
        <v>0.88</v>
      </c>
      <c r="S37" s="6">
        <f t="shared" si="15"/>
        <v>1272.6818181818201</v>
      </c>
      <c r="T37" s="6">
        <f t="shared" si="16"/>
        <v>8.3181818181818201</v>
      </c>
      <c r="U37" s="6">
        <f t="shared" si="17"/>
        <v>173.863636363636</v>
      </c>
      <c r="V37" s="2">
        <v>223</v>
      </c>
      <c r="W37" s="2">
        <v>6.66</v>
      </c>
      <c r="X37" s="2">
        <v>0.82</v>
      </c>
      <c r="Y37" s="6">
        <f t="shared" si="18"/>
        <v>1811.19512195122</v>
      </c>
      <c r="Z37" s="6">
        <f t="shared" si="19"/>
        <v>8.1219512195121997</v>
      </c>
      <c r="AA37" s="6">
        <f t="shared" si="20"/>
        <v>271.951219512195</v>
      </c>
    </row>
    <row r="38" spans="1:27">
      <c r="A38" s="8">
        <v>45489</v>
      </c>
      <c r="B38" s="7">
        <v>36</v>
      </c>
      <c r="C38" s="7" t="s">
        <v>14</v>
      </c>
      <c r="D38" s="7">
        <v>289</v>
      </c>
      <c r="E38" s="7">
        <v>3.43</v>
      </c>
      <c r="F38" s="2">
        <v>1.48</v>
      </c>
      <c r="G38" s="6">
        <f t="shared" si="12"/>
        <v>669.77702702702697</v>
      </c>
      <c r="H38" s="6">
        <f t="shared" si="13"/>
        <v>2.3175675675675702</v>
      </c>
      <c r="I38" s="6">
        <f t="shared" si="14"/>
        <v>195.27027027027</v>
      </c>
      <c r="J38" s="2">
        <v>126</v>
      </c>
      <c r="K38" s="2">
        <v>13.3</v>
      </c>
      <c r="L38" s="2">
        <v>0.96</v>
      </c>
      <c r="M38" s="6">
        <f t="shared" si="0"/>
        <v>1745.625</v>
      </c>
      <c r="N38" s="6">
        <f t="shared" si="1"/>
        <v>13.8541666666667</v>
      </c>
      <c r="O38" s="6">
        <f t="shared" si="2"/>
        <v>131.25</v>
      </c>
      <c r="P38" s="2">
        <v>172</v>
      </c>
      <c r="Q38" s="2">
        <v>6.86</v>
      </c>
      <c r="R38" s="2">
        <v>1.51</v>
      </c>
      <c r="S38" s="6">
        <f t="shared" si="15"/>
        <v>781.40397350993396</v>
      </c>
      <c r="T38" s="6">
        <f t="shared" si="16"/>
        <v>4.5430463576158902</v>
      </c>
      <c r="U38" s="6">
        <f t="shared" si="17"/>
        <v>113.90728476821199</v>
      </c>
      <c r="V38" s="2">
        <v>200</v>
      </c>
      <c r="W38" s="2">
        <v>5.92</v>
      </c>
      <c r="X38" s="2">
        <v>1.65</v>
      </c>
      <c r="Y38" s="6">
        <f t="shared" si="18"/>
        <v>717.57575757575796</v>
      </c>
      <c r="Z38" s="6">
        <f t="shared" si="19"/>
        <v>3.5878787878787901</v>
      </c>
      <c r="AA38" s="6">
        <f t="shared" si="20"/>
        <v>121.212121212121</v>
      </c>
    </row>
    <row r="39" spans="1:27">
      <c r="A39" s="8">
        <v>45650</v>
      </c>
      <c r="B39" s="7">
        <v>37</v>
      </c>
      <c r="C39" s="7" t="s">
        <v>13</v>
      </c>
      <c r="D39" s="7">
        <v>138</v>
      </c>
      <c r="E39" s="7">
        <v>3.73</v>
      </c>
      <c r="F39" s="2">
        <v>1.21</v>
      </c>
      <c r="G39" s="6">
        <f t="shared" si="12"/>
        <v>425.40495867768601</v>
      </c>
      <c r="H39" s="6">
        <f t="shared" si="13"/>
        <v>3.0826446280991702</v>
      </c>
      <c r="I39" s="6">
        <f t="shared" si="14"/>
        <v>114.04958677686</v>
      </c>
      <c r="J39" s="2">
        <v>108</v>
      </c>
      <c r="K39" s="2">
        <v>9.98</v>
      </c>
      <c r="L39" s="2">
        <v>0.49</v>
      </c>
      <c r="M39" s="6">
        <f t="shared" si="0"/>
        <v>2199.6734693877602</v>
      </c>
      <c r="N39" s="6">
        <f t="shared" si="1"/>
        <v>20.367346938775501</v>
      </c>
      <c r="O39" s="6">
        <f t="shared" si="2"/>
        <v>220.408163265306</v>
      </c>
      <c r="P39" s="2">
        <v>88</v>
      </c>
      <c r="Q39" s="2">
        <v>5.51</v>
      </c>
      <c r="R39" s="2">
        <v>0.74</v>
      </c>
      <c r="S39" s="6">
        <f t="shared" si="15"/>
        <v>655.243243243243</v>
      </c>
      <c r="T39" s="6">
        <f t="shared" si="16"/>
        <v>7.4459459459459501</v>
      </c>
      <c r="U39" s="6">
        <f t="shared" si="17"/>
        <v>118.918918918919</v>
      </c>
      <c r="V39" s="2">
        <v>99</v>
      </c>
      <c r="W39" s="2">
        <v>4.34</v>
      </c>
      <c r="X39" s="2">
        <v>1.1100000000000001</v>
      </c>
      <c r="Y39" s="6">
        <f t="shared" si="18"/>
        <v>387.08108108108098</v>
      </c>
      <c r="Z39" s="6">
        <f t="shared" si="19"/>
        <v>3.9099099099099099</v>
      </c>
      <c r="AA39" s="6">
        <f t="shared" si="20"/>
        <v>89.189189189189193</v>
      </c>
    </row>
    <row r="40" spans="1:27">
      <c r="A40" s="8">
        <v>45724</v>
      </c>
      <c r="B40" s="7">
        <v>38</v>
      </c>
      <c r="C40" s="7" t="s">
        <v>13</v>
      </c>
      <c r="D40" s="7">
        <v>108</v>
      </c>
      <c r="E40" s="7">
        <v>3.09</v>
      </c>
      <c r="F40" s="2">
        <v>1.67</v>
      </c>
      <c r="G40" s="6">
        <f t="shared" si="12"/>
        <v>199.83233532934099</v>
      </c>
      <c r="H40" s="6">
        <f t="shared" si="13"/>
        <v>1.8502994011975999</v>
      </c>
      <c r="I40" s="6">
        <f t="shared" si="14"/>
        <v>64.670658682634695</v>
      </c>
      <c r="J40" s="2">
        <v>124</v>
      </c>
      <c r="K40" s="2">
        <v>14.37</v>
      </c>
      <c r="L40" s="2">
        <v>0.7</v>
      </c>
      <c r="M40" s="6">
        <f t="shared" si="0"/>
        <v>2545.5428571428602</v>
      </c>
      <c r="N40" s="6">
        <f t="shared" si="1"/>
        <v>20.5285714285714</v>
      </c>
      <c r="O40" s="6">
        <f t="shared" si="2"/>
        <v>177.142857142857</v>
      </c>
      <c r="P40" s="2">
        <v>80</v>
      </c>
      <c r="Q40" s="2">
        <v>4.8099999999999996</v>
      </c>
      <c r="R40" s="2">
        <v>0.59</v>
      </c>
      <c r="S40" s="6">
        <f t="shared" si="15"/>
        <v>652.20338983050897</v>
      </c>
      <c r="T40" s="6">
        <f t="shared" si="16"/>
        <v>8.15254237288136</v>
      </c>
      <c r="U40" s="6">
        <f t="shared" si="17"/>
        <v>135.593220338983</v>
      </c>
      <c r="V40" s="2">
        <v>88</v>
      </c>
      <c r="W40" s="2">
        <v>4.4800000000000004</v>
      </c>
      <c r="X40" s="2">
        <v>1.03</v>
      </c>
      <c r="Y40" s="6">
        <f t="shared" si="18"/>
        <v>382.757281553398</v>
      </c>
      <c r="Z40" s="6">
        <f t="shared" si="19"/>
        <v>4.3495145631068004</v>
      </c>
      <c r="AA40" s="6">
        <f t="shared" si="20"/>
        <v>85.4368932038835</v>
      </c>
    </row>
    <row r="41" spans="1:27">
      <c r="A41" s="8">
        <v>45734</v>
      </c>
      <c r="B41" s="7">
        <v>39</v>
      </c>
      <c r="C41" s="7" t="s">
        <v>14</v>
      </c>
      <c r="D41" s="7">
        <v>167</v>
      </c>
      <c r="E41" s="7">
        <v>3.21</v>
      </c>
      <c r="F41" s="2">
        <v>1.0900000000000001</v>
      </c>
      <c r="G41" s="6">
        <f t="shared" si="12"/>
        <v>491.80733944954102</v>
      </c>
      <c r="H41" s="6">
        <f t="shared" si="13"/>
        <v>2.94495412844037</v>
      </c>
      <c r="I41" s="6">
        <f t="shared" si="14"/>
        <v>153.21100917431201</v>
      </c>
      <c r="J41" s="2">
        <v>111</v>
      </c>
      <c r="K41" s="2">
        <v>8.43</v>
      </c>
      <c r="L41" s="2">
        <v>0.43</v>
      </c>
      <c r="M41" s="6">
        <f t="shared" si="0"/>
        <v>2176.1162790697699</v>
      </c>
      <c r="N41" s="6">
        <f t="shared" si="1"/>
        <v>19.604651162790699</v>
      </c>
      <c r="O41" s="6">
        <f t="shared" si="2"/>
        <v>258.13953488372101</v>
      </c>
      <c r="P41" s="2">
        <v>190</v>
      </c>
      <c r="Q41" s="2">
        <v>9.81</v>
      </c>
      <c r="R41" s="2">
        <v>1.4</v>
      </c>
      <c r="S41" s="6">
        <f t="shared" si="15"/>
        <v>1331.3571428571399</v>
      </c>
      <c r="T41" s="6">
        <f t="shared" si="16"/>
        <v>7.0071428571428598</v>
      </c>
      <c r="U41" s="6">
        <f t="shared" si="17"/>
        <v>135.71428571428601</v>
      </c>
      <c r="V41" s="2">
        <v>235</v>
      </c>
      <c r="W41" s="2">
        <v>5.81</v>
      </c>
      <c r="X41" s="2">
        <v>1.23</v>
      </c>
      <c r="Y41" s="6">
        <f t="shared" si="18"/>
        <v>1110.0406504064999</v>
      </c>
      <c r="Z41" s="6">
        <f t="shared" si="19"/>
        <v>4.7235772357723604</v>
      </c>
      <c r="AA41" s="6">
        <f t="shared" si="20"/>
        <v>191.05691056910601</v>
      </c>
    </row>
    <row r="42" spans="1:27">
      <c r="A42" s="8">
        <v>45737</v>
      </c>
      <c r="B42" s="7">
        <v>40</v>
      </c>
      <c r="C42" s="7" t="s">
        <v>13</v>
      </c>
      <c r="D42" s="7">
        <v>284</v>
      </c>
      <c r="E42" s="7">
        <v>1.89</v>
      </c>
      <c r="F42" s="2">
        <v>0.88</v>
      </c>
      <c r="G42" s="6">
        <f t="shared" si="12"/>
        <v>609.95454545454504</v>
      </c>
      <c r="H42" s="6">
        <f t="shared" si="13"/>
        <v>2.1477272727272698</v>
      </c>
      <c r="I42" s="6">
        <f t="shared" si="14"/>
        <v>322.72727272727298</v>
      </c>
      <c r="J42" s="2">
        <v>119</v>
      </c>
      <c r="K42" s="2">
        <v>11.93</v>
      </c>
      <c r="L42" s="2">
        <v>0.77</v>
      </c>
      <c r="M42" s="6">
        <f t="shared" si="0"/>
        <v>1843.72727272727</v>
      </c>
      <c r="N42" s="6">
        <f t="shared" si="1"/>
        <v>15.4935064935065</v>
      </c>
      <c r="O42" s="6">
        <f t="shared" si="2"/>
        <v>154.54545454545499</v>
      </c>
      <c r="P42" s="2">
        <v>185</v>
      </c>
      <c r="Q42" s="2">
        <v>3.93</v>
      </c>
      <c r="R42" s="2">
        <v>0.85</v>
      </c>
      <c r="S42" s="6">
        <f t="shared" si="15"/>
        <v>855.35294117647095</v>
      </c>
      <c r="T42" s="6">
        <f t="shared" si="16"/>
        <v>4.6235294117647099</v>
      </c>
      <c r="U42" s="6">
        <f t="shared" si="17"/>
        <v>217.64705882352899</v>
      </c>
      <c r="V42" s="2">
        <v>212</v>
      </c>
      <c r="W42" s="2">
        <v>2.44</v>
      </c>
      <c r="X42" s="2">
        <v>1.5</v>
      </c>
      <c r="Y42" s="6">
        <f t="shared" si="18"/>
        <v>344.85333333333301</v>
      </c>
      <c r="Z42" s="6">
        <f t="shared" si="19"/>
        <v>1.62666666666667</v>
      </c>
      <c r="AA42" s="6">
        <f t="shared" si="20"/>
        <v>141.333333333333</v>
      </c>
    </row>
    <row r="43" spans="1:27">
      <c r="A43" s="8">
        <v>45740</v>
      </c>
      <c r="B43" s="7">
        <v>41</v>
      </c>
      <c r="C43" s="7" t="s">
        <v>14</v>
      </c>
      <c r="D43" s="7">
        <v>248</v>
      </c>
      <c r="E43" s="7">
        <v>3.36</v>
      </c>
      <c r="F43" s="2">
        <v>2.15</v>
      </c>
      <c r="G43" s="6">
        <f t="shared" si="12"/>
        <v>387.572093023256</v>
      </c>
      <c r="H43" s="6">
        <f t="shared" si="13"/>
        <v>1.5627906976744199</v>
      </c>
      <c r="I43" s="6">
        <f t="shared" si="14"/>
        <v>115.348837209302</v>
      </c>
      <c r="J43" s="2">
        <v>147</v>
      </c>
      <c r="K43" s="2">
        <v>11.12</v>
      </c>
      <c r="L43" s="2">
        <v>0.84</v>
      </c>
      <c r="M43" s="6">
        <f t="shared" si="0"/>
        <v>1946</v>
      </c>
      <c r="N43" s="6">
        <f t="shared" si="1"/>
        <v>13.2380952380952</v>
      </c>
      <c r="O43" s="6">
        <f t="shared" si="2"/>
        <v>175</v>
      </c>
      <c r="P43" s="2">
        <v>82</v>
      </c>
      <c r="Q43" s="2">
        <v>4.41</v>
      </c>
      <c r="R43" s="2">
        <v>0.7</v>
      </c>
      <c r="S43" s="6">
        <f t="shared" si="15"/>
        <v>516.6</v>
      </c>
      <c r="T43" s="6">
        <f t="shared" si="16"/>
        <v>6.3</v>
      </c>
      <c r="U43" s="6">
        <f t="shared" si="17"/>
        <v>117.142857142857</v>
      </c>
      <c r="V43" s="2">
        <v>164</v>
      </c>
      <c r="W43" s="2">
        <v>4.84</v>
      </c>
      <c r="X43" s="2">
        <v>0.96</v>
      </c>
      <c r="Y43" s="6">
        <f t="shared" si="18"/>
        <v>826.83333333333303</v>
      </c>
      <c r="Z43" s="6">
        <f t="shared" si="19"/>
        <v>5.0416666666666696</v>
      </c>
      <c r="AA43" s="6">
        <f t="shared" si="20"/>
        <v>170.833333333333</v>
      </c>
    </row>
    <row r="44" spans="1:27">
      <c r="A44" s="7" t="s">
        <v>46</v>
      </c>
      <c r="B44" s="7">
        <v>42</v>
      </c>
      <c r="C44" s="7" t="s">
        <v>14</v>
      </c>
      <c r="D44" s="7">
        <v>314</v>
      </c>
      <c r="E44" s="7">
        <v>5.81</v>
      </c>
      <c r="F44" s="2">
        <v>1.77</v>
      </c>
      <c r="G44" s="6">
        <f t="shared" si="12"/>
        <v>1030.7005649717501</v>
      </c>
      <c r="H44" s="6">
        <f t="shared" si="13"/>
        <v>3.2824858757062101</v>
      </c>
      <c r="I44" s="6">
        <f t="shared" si="14"/>
        <v>177.40112994350301</v>
      </c>
      <c r="J44" s="2">
        <v>85</v>
      </c>
      <c r="K44" s="2">
        <v>6.37</v>
      </c>
      <c r="L44" s="2">
        <v>0.43</v>
      </c>
      <c r="M44" s="6">
        <f t="shared" si="0"/>
        <v>1259.1860465116299</v>
      </c>
      <c r="N44" s="6">
        <f t="shared" si="1"/>
        <v>14.8139534883721</v>
      </c>
      <c r="O44" s="6">
        <f t="shared" si="2"/>
        <v>197.67441860465101</v>
      </c>
      <c r="P44" s="2">
        <v>195</v>
      </c>
      <c r="Q44" s="2">
        <v>5.14</v>
      </c>
      <c r="R44" s="2">
        <v>0.97</v>
      </c>
      <c r="S44" s="6">
        <f t="shared" si="15"/>
        <v>1033.2989690721599</v>
      </c>
      <c r="T44" s="6">
        <f t="shared" si="16"/>
        <v>5.2989690721649501</v>
      </c>
      <c r="U44" s="6">
        <f t="shared" si="17"/>
        <v>201.03092783505201</v>
      </c>
      <c r="V44" s="2">
        <v>210</v>
      </c>
      <c r="W44" s="2">
        <v>4.99</v>
      </c>
      <c r="X44" s="2">
        <v>1.24</v>
      </c>
      <c r="Y44" s="6">
        <f t="shared" si="18"/>
        <v>845.08064516129002</v>
      </c>
      <c r="Z44" s="6">
        <f t="shared" si="19"/>
        <v>4.0241935483870996</v>
      </c>
      <c r="AA44" s="6">
        <f t="shared" si="20"/>
        <v>169.35483870967701</v>
      </c>
    </row>
    <row r="45" spans="1:27">
      <c r="A45" s="8">
        <v>45537</v>
      </c>
      <c r="B45" s="7">
        <v>43</v>
      </c>
      <c r="C45" s="7" t="s">
        <v>14</v>
      </c>
      <c r="D45" s="7">
        <v>260</v>
      </c>
      <c r="E45" s="7">
        <v>4.8600000000000003</v>
      </c>
      <c r="F45" s="2">
        <v>1.56</v>
      </c>
      <c r="G45" s="6">
        <f t="shared" si="12"/>
        <v>810</v>
      </c>
      <c r="H45" s="6">
        <f t="shared" si="13"/>
        <v>3.1153846153846199</v>
      </c>
      <c r="I45" s="6">
        <f t="shared" si="14"/>
        <v>166.666666666667</v>
      </c>
      <c r="J45" s="2">
        <v>139</v>
      </c>
      <c r="K45" s="2">
        <v>14.05</v>
      </c>
      <c r="L45" s="2">
        <v>1</v>
      </c>
      <c r="M45" s="6">
        <f t="shared" si="0"/>
        <v>1952.95</v>
      </c>
      <c r="N45" s="6">
        <f t="shared" si="1"/>
        <v>14.05</v>
      </c>
      <c r="O45" s="6">
        <f t="shared" si="2"/>
        <v>139</v>
      </c>
      <c r="P45" s="2">
        <v>178</v>
      </c>
      <c r="Q45" s="2">
        <v>2.63</v>
      </c>
      <c r="R45" s="2">
        <v>0.99</v>
      </c>
      <c r="S45" s="6">
        <f t="shared" si="15"/>
        <v>472.86868686868701</v>
      </c>
      <c r="T45" s="6">
        <f t="shared" si="16"/>
        <v>2.6565656565656601</v>
      </c>
      <c r="U45" s="6">
        <f t="shared" si="17"/>
        <v>179.79797979797999</v>
      </c>
      <c r="V45" s="2">
        <v>210</v>
      </c>
      <c r="W45" s="2">
        <v>2.75</v>
      </c>
      <c r="X45" s="2">
        <v>1.6</v>
      </c>
      <c r="Y45" s="6">
        <f t="shared" si="18"/>
        <v>360.9375</v>
      </c>
      <c r="Z45" s="6">
        <f t="shared" si="19"/>
        <v>1.71875</v>
      </c>
      <c r="AA45" s="6">
        <f t="shared" si="20"/>
        <v>131.25</v>
      </c>
    </row>
    <row r="46" spans="1:27">
      <c r="A46" s="8" t="s">
        <v>47</v>
      </c>
      <c r="B46" s="7">
        <v>44</v>
      </c>
      <c r="C46" s="7" t="s">
        <v>14</v>
      </c>
      <c r="D46" s="7">
        <v>280</v>
      </c>
      <c r="E46" s="7">
        <v>2.37</v>
      </c>
      <c r="F46" s="2">
        <v>1.47</v>
      </c>
      <c r="G46" s="6">
        <f t="shared" si="12"/>
        <v>451.42857142857099</v>
      </c>
      <c r="H46" s="6">
        <f t="shared" si="13"/>
        <v>1.6122448979591799</v>
      </c>
      <c r="I46" s="6">
        <f t="shared" si="14"/>
        <v>190.47619047619</v>
      </c>
      <c r="J46" s="2">
        <v>144</v>
      </c>
      <c r="K46" s="2">
        <v>11.14</v>
      </c>
      <c r="L46" s="2">
        <v>0.74</v>
      </c>
      <c r="M46" s="6">
        <f t="shared" si="0"/>
        <v>2167.7837837837801</v>
      </c>
      <c r="N46" s="6">
        <f t="shared" si="1"/>
        <v>15.054054054054101</v>
      </c>
      <c r="O46" s="6">
        <f t="shared" si="2"/>
        <v>194.59459459459501</v>
      </c>
      <c r="P46" s="2">
        <v>182</v>
      </c>
      <c r="Q46" s="2">
        <v>4.5599999999999996</v>
      </c>
      <c r="R46" s="2">
        <v>1.1000000000000001</v>
      </c>
      <c r="S46" s="6">
        <f t="shared" si="15"/>
        <v>754.47272727272696</v>
      </c>
      <c r="T46" s="6">
        <f t="shared" si="16"/>
        <v>4.1454545454545402</v>
      </c>
      <c r="U46" s="6">
        <f t="shared" si="17"/>
        <v>165.45454545454501</v>
      </c>
      <c r="V46" s="2">
        <v>225</v>
      </c>
      <c r="W46" s="2">
        <v>5.79</v>
      </c>
      <c r="X46" s="2">
        <v>0.82</v>
      </c>
      <c r="Y46" s="6">
        <f t="shared" si="18"/>
        <v>1588.7195121951199</v>
      </c>
      <c r="Z46" s="6">
        <f t="shared" si="19"/>
        <v>7.0609756097560998</v>
      </c>
      <c r="AA46" s="6">
        <f t="shared" si="20"/>
        <v>274.39024390243901</v>
      </c>
    </row>
    <row r="47" spans="1:27">
      <c r="A47" s="8">
        <v>45586</v>
      </c>
      <c r="B47" s="7">
        <v>45</v>
      </c>
      <c r="C47" s="7" t="s">
        <v>14</v>
      </c>
      <c r="D47" s="7">
        <v>183</v>
      </c>
      <c r="E47" s="7">
        <v>3.29</v>
      </c>
      <c r="F47" s="2">
        <v>1.96</v>
      </c>
      <c r="G47" s="6">
        <f t="shared" si="12"/>
        <v>307.17857142857099</v>
      </c>
      <c r="H47" s="6">
        <f t="shared" si="13"/>
        <v>1.6785714285714299</v>
      </c>
      <c r="I47" s="6">
        <f t="shared" si="14"/>
        <v>93.367346938775498</v>
      </c>
      <c r="J47" s="2">
        <v>198</v>
      </c>
      <c r="K47" s="2">
        <v>9.73</v>
      </c>
      <c r="L47" s="2">
        <v>1.54</v>
      </c>
      <c r="M47" s="6">
        <f t="shared" si="0"/>
        <v>1251</v>
      </c>
      <c r="N47" s="6">
        <f t="shared" si="1"/>
        <v>6.3181818181818201</v>
      </c>
      <c r="O47" s="6">
        <f t="shared" si="2"/>
        <v>128.57142857142901</v>
      </c>
      <c r="P47" s="2">
        <v>194</v>
      </c>
      <c r="Q47" s="2">
        <v>6.31</v>
      </c>
      <c r="R47" s="2">
        <v>1.76</v>
      </c>
      <c r="S47" s="6">
        <f t="shared" si="15"/>
        <v>695.53409090909099</v>
      </c>
      <c r="T47" s="6">
        <f t="shared" si="16"/>
        <v>3.5852272727272698</v>
      </c>
      <c r="U47" s="6">
        <f t="shared" si="17"/>
        <v>110.227272727273</v>
      </c>
      <c r="V47" s="2">
        <v>155</v>
      </c>
      <c r="W47" s="2">
        <v>4.0199999999999996</v>
      </c>
      <c r="X47" s="2">
        <v>0.89</v>
      </c>
      <c r="Y47" s="6">
        <f t="shared" si="18"/>
        <v>700.11235955056202</v>
      </c>
      <c r="Z47" s="6">
        <f t="shared" si="19"/>
        <v>4.5168539325842696</v>
      </c>
      <c r="AA47" s="6">
        <f t="shared" si="20"/>
        <v>174.15730337078699</v>
      </c>
    </row>
    <row r="48" spans="1:27">
      <c r="A48" s="8">
        <v>45611</v>
      </c>
      <c r="B48" s="7">
        <v>46</v>
      </c>
      <c r="C48" s="7" t="s">
        <v>13</v>
      </c>
      <c r="D48" s="7">
        <v>146</v>
      </c>
      <c r="E48" s="7">
        <v>2.48</v>
      </c>
      <c r="F48" s="2">
        <v>1.28</v>
      </c>
      <c r="G48" s="6">
        <f t="shared" si="12"/>
        <v>282.875</v>
      </c>
      <c r="H48" s="6">
        <f t="shared" si="13"/>
        <v>1.9375</v>
      </c>
      <c r="I48" s="6">
        <f t="shared" si="14"/>
        <v>114.0625</v>
      </c>
      <c r="J48" s="2">
        <v>179</v>
      </c>
      <c r="K48" s="2">
        <v>11.08</v>
      </c>
      <c r="L48" s="2">
        <v>0.86</v>
      </c>
      <c r="M48" s="6">
        <f t="shared" si="0"/>
        <v>2306.1860465116301</v>
      </c>
      <c r="N48" s="6">
        <f t="shared" si="1"/>
        <v>12.883720930232601</v>
      </c>
      <c r="O48" s="6">
        <f t="shared" si="2"/>
        <v>208.13953488372101</v>
      </c>
      <c r="P48" s="2">
        <v>186</v>
      </c>
      <c r="Q48" s="2">
        <v>5.35</v>
      </c>
      <c r="R48" s="2">
        <v>0.88</v>
      </c>
      <c r="S48" s="6">
        <f t="shared" si="15"/>
        <v>1130.79545454545</v>
      </c>
      <c r="T48" s="6">
        <f t="shared" si="16"/>
        <v>6.0795454545454497</v>
      </c>
      <c r="U48" s="6">
        <f t="shared" si="17"/>
        <v>211.363636363636</v>
      </c>
      <c r="V48" s="2">
        <v>228</v>
      </c>
      <c r="W48" s="2">
        <v>4.03</v>
      </c>
      <c r="X48" s="2">
        <v>1.57</v>
      </c>
      <c r="Y48" s="6">
        <f t="shared" si="18"/>
        <v>585.24840764331202</v>
      </c>
      <c r="Z48" s="6">
        <f t="shared" si="19"/>
        <v>2.5668789808917198</v>
      </c>
      <c r="AA48" s="6">
        <f t="shared" si="20"/>
        <v>145.222929936306</v>
      </c>
    </row>
    <row r="49" spans="1:27">
      <c r="A49" s="7" t="s">
        <v>48</v>
      </c>
      <c r="B49" s="7">
        <v>47</v>
      </c>
      <c r="C49" s="7" t="s">
        <v>14</v>
      </c>
      <c r="D49" s="7">
        <v>478</v>
      </c>
      <c r="E49" s="7">
        <v>1.96</v>
      </c>
      <c r="F49" s="2">
        <v>1.59</v>
      </c>
      <c r="G49" s="6">
        <f t="shared" si="12"/>
        <v>589.23270440251599</v>
      </c>
      <c r="H49" s="6">
        <f t="shared" si="13"/>
        <v>1.2327044025157201</v>
      </c>
      <c r="I49" s="6">
        <f t="shared" si="14"/>
        <v>300.62893081761001</v>
      </c>
      <c r="J49" s="2">
        <v>218</v>
      </c>
      <c r="K49" s="2">
        <v>9.9</v>
      </c>
      <c r="L49" s="2">
        <v>0.76</v>
      </c>
      <c r="M49" s="6">
        <f t="shared" si="0"/>
        <v>2839.7368421052602</v>
      </c>
      <c r="N49" s="6">
        <f t="shared" si="1"/>
        <v>13.026315789473699</v>
      </c>
      <c r="O49" s="6">
        <f t="shared" si="2"/>
        <v>286.84210526315798</v>
      </c>
      <c r="P49" s="2">
        <v>280</v>
      </c>
      <c r="Q49" s="2">
        <v>3.87</v>
      </c>
      <c r="R49" s="2">
        <v>1.5</v>
      </c>
      <c r="S49" s="6">
        <f t="shared" si="15"/>
        <v>722.4</v>
      </c>
      <c r="T49" s="6">
        <f t="shared" si="16"/>
        <v>2.58</v>
      </c>
      <c r="U49" s="6">
        <f t="shared" si="17"/>
        <v>186.666666666667</v>
      </c>
      <c r="V49" s="2">
        <v>320</v>
      </c>
      <c r="W49" s="2">
        <v>2.92</v>
      </c>
      <c r="X49" s="2">
        <v>1.8</v>
      </c>
      <c r="Y49" s="6">
        <f t="shared" si="18"/>
        <v>519.11111111111097</v>
      </c>
      <c r="Z49" s="6">
        <f t="shared" si="19"/>
        <v>1.62222222222222</v>
      </c>
      <c r="AA49" s="6">
        <f t="shared" si="20"/>
        <v>177.777777777778</v>
      </c>
    </row>
    <row r="50" spans="1:27">
      <c r="A50" s="8">
        <v>45256</v>
      </c>
      <c r="B50" s="7">
        <v>48</v>
      </c>
      <c r="C50" s="7" t="s">
        <v>14</v>
      </c>
      <c r="D50" s="7">
        <v>171</v>
      </c>
      <c r="E50" s="7">
        <v>3.09</v>
      </c>
      <c r="F50" s="2">
        <v>1.5</v>
      </c>
      <c r="G50" s="6">
        <f t="shared" si="12"/>
        <v>352.26</v>
      </c>
      <c r="H50" s="6">
        <f t="shared" si="13"/>
        <v>2.06</v>
      </c>
      <c r="I50" s="6">
        <f t="shared" si="14"/>
        <v>114</v>
      </c>
      <c r="J50" s="2">
        <v>154</v>
      </c>
      <c r="K50" s="2">
        <v>8.24</v>
      </c>
      <c r="L50" s="2">
        <v>0.73</v>
      </c>
      <c r="M50" s="6">
        <f t="shared" si="0"/>
        <v>1738.30136986301</v>
      </c>
      <c r="N50" s="6">
        <f t="shared" si="1"/>
        <v>11.287671232876701</v>
      </c>
      <c r="O50" s="6">
        <f t="shared" si="2"/>
        <v>210.95890410958901</v>
      </c>
      <c r="P50" s="2">
        <v>158</v>
      </c>
      <c r="Q50" s="2">
        <v>7.43</v>
      </c>
      <c r="R50" s="2">
        <v>1.05</v>
      </c>
      <c r="S50" s="6">
        <f t="shared" si="15"/>
        <v>1118.0380952380999</v>
      </c>
      <c r="T50" s="6">
        <f t="shared" si="16"/>
        <v>7.0761904761904804</v>
      </c>
      <c r="U50" s="6">
        <f t="shared" si="17"/>
        <v>150.47619047619</v>
      </c>
      <c r="V50" s="2">
        <v>203</v>
      </c>
      <c r="W50" s="2">
        <v>6.38</v>
      </c>
      <c r="X50" s="2">
        <v>1.26</v>
      </c>
      <c r="Y50" s="6">
        <f t="shared" si="18"/>
        <v>1027.8888888888901</v>
      </c>
      <c r="Z50" s="6">
        <f t="shared" si="19"/>
        <v>5.0634920634920597</v>
      </c>
      <c r="AA50" s="6">
        <f t="shared" si="20"/>
        <v>161.111111111111</v>
      </c>
    </row>
    <row r="51" spans="1:27">
      <c r="A51" s="8">
        <v>45637</v>
      </c>
      <c r="B51" s="7">
        <v>49</v>
      </c>
      <c r="C51" s="7" t="s">
        <v>14</v>
      </c>
      <c r="D51" s="7">
        <v>340</v>
      </c>
      <c r="E51" s="7">
        <v>6.27</v>
      </c>
      <c r="F51" s="2">
        <v>1.89</v>
      </c>
      <c r="G51" s="6">
        <f t="shared" si="12"/>
        <v>1127.93650793651</v>
      </c>
      <c r="H51" s="6">
        <f t="shared" si="13"/>
        <v>3.3174603174603199</v>
      </c>
      <c r="I51" s="6">
        <f t="shared" si="14"/>
        <v>179.89417989418001</v>
      </c>
      <c r="J51" s="2">
        <v>146</v>
      </c>
      <c r="K51" s="2">
        <v>6.08</v>
      </c>
      <c r="L51" s="2">
        <v>1.06</v>
      </c>
      <c r="M51" s="6">
        <f t="shared" si="0"/>
        <v>837.43396226415098</v>
      </c>
      <c r="N51" s="6">
        <f t="shared" si="1"/>
        <v>5.7358490566037696</v>
      </c>
      <c r="O51" s="6">
        <f t="shared" si="2"/>
        <v>137.735849056604</v>
      </c>
      <c r="P51" s="2">
        <v>222</v>
      </c>
      <c r="Q51" s="2">
        <v>5.79</v>
      </c>
      <c r="R51" s="2">
        <v>0.81</v>
      </c>
      <c r="S51" s="6">
        <f t="shared" si="15"/>
        <v>1586.8888888888901</v>
      </c>
      <c r="T51" s="6">
        <f t="shared" si="16"/>
        <v>7.1481481481481497</v>
      </c>
      <c r="U51" s="6">
        <f t="shared" si="17"/>
        <v>274.07407407407402</v>
      </c>
      <c r="V51" s="2">
        <v>317</v>
      </c>
      <c r="W51" s="2">
        <v>8.6300000000000008</v>
      </c>
      <c r="X51" s="2">
        <v>1.64</v>
      </c>
      <c r="Y51" s="6">
        <f t="shared" si="18"/>
        <v>1668.1158536585399</v>
      </c>
      <c r="Z51" s="6">
        <f t="shared" si="19"/>
        <v>5.26219512195122</v>
      </c>
      <c r="AA51" s="6">
        <f t="shared" si="20"/>
        <v>193.292682926829</v>
      </c>
    </row>
    <row r="52" spans="1:27">
      <c r="A52" s="8">
        <v>45642</v>
      </c>
      <c r="B52" s="7">
        <v>50</v>
      </c>
      <c r="C52" s="7" t="s">
        <v>14</v>
      </c>
      <c r="D52" s="7">
        <v>328</v>
      </c>
      <c r="E52" s="7">
        <v>3.38</v>
      </c>
      <c r="F52" s="2">
        <v>2.2200000000000002</v>
      </c>
      <c r="G52" s="6">
        <f t="shared" si="12"/>
        <v>499.38738738738698</v>
      </c>
      <c r="H52" s="6">
        <f t="shared" si="13"/>
        <v>1.5225225225225201</v>
      </c>
      <c r="I52" s="6">
        <f t="shared" si="14"/>
        <v>147.74774774774801</v>
      </c>
      <c r="J52" s="2">
        <v>125</v>
      </c>
      <c r="K52" s="2">
        <v>6.95</v>
      </c>
      <c r="L52" s="2">
        <v>0.65</v>
      </c>
      <c r="M52" s="6">
        <f t="shared" si="0"/>
        <v>1336.5384615384601</v>
      </c>
      <c r="N52" s="6">
        <f t="shared" si="1"/>
        <v>10.692307692307701</v>
      </c>
      <c r="O52" s="6">
        <f t="shared" si="2"/>
        <v>192.30769230769201</v>
      </c>
      <c r="P52" s="2">
        <v>241</v>
      </c>
      <c r="Q52" s="2">
        <v>5.75</v>
      </c>
      <c r="R52" s="2">
        <v>1.05</v>
      </c>
      <c r="S52" s="6">
        <f t="shared" si="15"/>
        <v>1319.7619047619</v>
      </c>
      <c r="T52" s="6">
        <f t="shared" si="16"/>
        <v>5.4761904761904798</v>
      </c>
      <c r="U52" s="6">
        <f t="shared" si="17"/>
        <v>229.52380952381</v>
      </c>
      <c r="V52" s="2">
        <v>240</v>
      </c>
      <c r="W52" s="2">
        <v>5.35</v>
      </c>
      <c r="X52" s="2">
        <v>0.65</v>
      </c>
      <c r="Y52" s="6">
        <f t="shared" si="18"/>
        <v>1975.38461538462</v>
      </c>
      <c r="Z52" s="6">
        <f t="shared" si="19"/>
        <v>8.2307692307692299</v>
      </c>
      <c r="AA52" s="6">
        <f t="shared" si="20"/>
        <v>369.230769230769</v>
      </c>
    </row>
    <row r="53" spans="1:27">
      <c r="A53" s="7" t="s">
        <v>49</v>
      </c>
      <c r="B53" s="7">
        <v>51</v>
      </c>
      <c r="C53" s="7" t="s">
        <v>13</v>
      </c>
      <c r="D53" s="7">
        <v>261</v>
      </c>
      <c r="E53" s="7">
        <v>3.7</v>
      </c>
      <c r="F53" s="2">
        <v>1.1499999999999999</v>
      </c>
      <c r="G53" s="6">
        <f t="shared" si="12"/>
        <v>839.73913043478296</v>
      </c>
      <c r="H53" s="6">
        <f t="shared" si="13"/>
        <v>3.2173913043478302</v>
      </c>
      <c r="I53" s="6">
        <f t="shared" si="14"/>
        <v>226.95652173913001</v>
      </c>
      <c r="J53" s="2">
        <v>191</v>
      </c>
      <c r="K53" s="2">
        <v>9.1199999999999992</v>
      </c>
      <c r="L53" s="2">
        <v>1.4</v>
      </c>
      <c r="M53" s="6">
        <f t="shared" si="0"/>
        <v>1244.2285714285699</v>
      </c>
      <c r="N53" s="6">
        <f t="shared" si="1"/>
        <v>6.5142857142857098</v>
      </c>
      <c r="O53" s="6">
        <f t="shared" si="2"/>
        <v>136.42857142857099</v>
      </c>
      <c r="P53" s="2">
        <v>147</v>
      </c>
      <c r="Q53" s="2">
        <v>13.49</v>
      </c>
      <c r="R53" s="2">
        <v>0.85</v>
      </c>
      <c r="S53" s="6">
        <f t="shared" si="15"/>
        <v>2332.9764705882399</v>
      </c>
      <c r="T53" s="6">
        <f t="shared" si="16"/>
        <v>15.8705882352941</v>
      </c>
      <c r="U53" s="6">
        <f t="shared" si="17"/>
        <v>172.941176470588</v>
      </c>
      <c r="V53" s="2">
        <v>178</v>
      </c>
      <c r="W53" s="2">
        <v>8.18</v>
      </c>
      <c r="X53" s="2">
        <v>1.83</v>
      </c>
      <c r="Y53" s="6">
        <f t="shared" si="18"/>
        <v>795.65027322404399</v>
      </c>
      <c r="Z53" s="6">
        <f t="shared" si="19"/>
        <v>4.4699453551912596</v>
      </c>
      <c r="AA53" s="6">
        <f t="shared" si="20"/>
        <v>97.267759562841505</v>
      </c>
    </row>
    <row r="54" spans="1:27">
      <c r="A54" s="8">
        <v>45756</v>
      </c>
      <c r="B54" s="7">
        <v>52</v>
      </c>
      <c r="C54" s="7" t="s">
        <v>14</v>
      </c>
      <c r="D54" s="7">
        <v>260</v>
      </c>
      <c r="E54" s="7">
        <v>5.36</v>
      </c>
      <c r="F54" s="2">
        <v>2.14</v>
      </c>
      <c r="G54" s="6">
        <f t="shared" si="12"/>
        <v>651.21495327102798</v>
      </c>
      <c r="H54" s="6">
        <f t="shared" si="13"/>
        <v>2.5046728971962602</v>
      </c>
      <c r="I54" s="6">
        <f t="shared" si="14"/>
        <v>121.495327102804</v>
      </c>
      <c r="J54" s="2">
        <v>173</v>
      </c>
      <c r="K54" s="2">
        <v>6.94</v>
      </c>
      <c r="L54" s="2">
        <v>0.69</v>
      </c>
      <c r="M54" s="6">
        <f t="shared" si="0"/>
        <v>1740.0289855072499</v>
      </c>
      <c r="N54" s="6">
        <f t="shared" si="1"/>
        <v>10.0579710144928</v>
      </c>
      <c r="O54" s="6">
        <f t="shared" si="2"/>
        <v>250.72463768115901</v>
      </c>
      <c r="P54" s="2">
        <v>205</v>
      </c>
      <c r="Q54" s="2">
        <v>8.56</v>
      </c>
      <c r="R54" s="2">
        <v>1.21</v>
      </c>
      <c r="S54" s="6">
        <f t="shared" si="15"/>
        <v>1450.2479338843</v>
      </c>
      <c r="T54" s="6">
        <f t="shared" si="16"/>
        <v>7.0743801652892602</v>
      </c>
      <c r="U54" s="6">
        <f t="shared" si="17"/>
        <v>169.42148760330599</v>
      </c>
      <c r="V54" s="2">
        <v>256</v>
      </c>
      <c r="W54" s="2">
        <v>3.45</v>
      </c>
      <c r="X54" s="2">
        <v>1.61</v>
      </c>
      <c r="Y54" s="6">
        <f t="shared" si="18"/>
        <v>548.57142857142901</v>
      </c>
      <c r="Z54" s="6">
        <f t="shared" si="19"/>
        <v>2.1428571428571401</v>
      </c>
      <c r="AA54" s="6">
        <f t="shared" si="20"/>
        <v>159.00621118012401</v>
      </c>
    </row>
    <row r="55" spans="1:27">
      <c r="A55" s="8">
        <v>45790</v>
      </c>
      <c r="B55" s="7">
        <v>53</v>
      </c>
      <c r="C55" s="7" t="s">
        <v>13</v>
      </c>
      <c r="D55" s="7">
        <v>290</v>
      </c>
      <c r="E55" s="7">
        <v>2.94</v>
      </c>
      <c r="F55" s="2">
        <v>0.91</v>
      </c>
      <c r="G55" s="6">
        <f t="shared" si="12"/>
        <v>936.92307692307702</v>
      </c>
      <c r="H55" s="6">
        <f t="shared" si="13"/>
        <v>3.2307692307692299</v>
      </c>
      <c r="I55" s="6">
        <f t="shared" si="14"/>
        <v>318.681318681319</v>
      </c>
      <c r="J55" s="2">
        <v>210</v>
      </c>
      <c r="K55" s="2">
        <v>12</v>
      </c>
      <c r="L55" s="2">
        <v>1</v>
      </c>
      <c r="M55" s="6">
        <f t="shared" si="0"/>
        <v>2520</v>
      </c>
      <c r="N55" s="6">
        <f t="shared" si="1"/>
        <v>12</v>
      </c>
      <c r="O55" s="6">
        <f t="shared" si="2"/>
        <v>210</v>
      </c>
      <c r="P55" s="2">
        <v>244</v>
      </c>
      <c r="Q55" s="2">
        <v>2.02</v>
      </c>
      <c r="R55" s="2">
        <v>0.94</v>
      </c>
      <c r="S55" s="6">
        <f t="shared" si="15"/>
        <v>524.340425531915</v>
      </c>
      <c r="T55" s="6">
        <f t="shared" si="16"/>
        <v>2.1489361702127701</v>
      </c>
      <c r="U55" s="6">
        <f t="shared" si="17"/>
        <v>259.57446808510599</v>
      </c>
      <c r="V55" s="2">
        <v>215</v>
      </c>
      <c r="W55" s="2">
        <v>3.62</v>
      </c>
      <c r="X55" s="2">
        <v>0.94</v>
      </c>
      <c r="Y55" s="6">
        <f t="shared" si="18"/>
        <v>827.97872340425499</v>
      </c>
      <c r="Z55" s="6">
        <f t="shared" si="19"/>
        <v>3.8510638297872299</v>
      </c>
      <c r="AA55" s="6">
        <f t="shared" si="20"/>
        <v>228.723404255319</v>
      </c>
    </row>
    <row r="56" spans="1:27">
      <c r="A56" s="8">
        <v>45653</v>
      </c>
      <c r="B56" s="7">
        <v>54</v>
      </c>
      <c r="C56" s="7" t="s">
        <v>13</v>
      </c>
      <c r="D56" s="7">
        <v>226</v>
      </c>
      <c r="E56" s="7">
        <v>2.94</v>
      </c>
      <c r="F56" s="2">
        <v>1.33</v>
      </c>
      <c r="G56" s="6">
        <f t="shared" si="12"/>
        <v>499.57894736842098</v>
      </c>
      <c r="H56" s="6">
        <f t="shared" si="13"/>
        <v>2.2105263157894699</v>
      </c>
      <c r="I56" s="6">
        <f t="shared" si="14"/>
        <v>169.924812030075</v>
      </c>
      <c r="J56" s="2">
        <v>160</v>
      </c>
      <c r="K56" s="2">
        <v>13.33</v>
      </c>
      <c r="L56" s="2">
        <v>0.74</v>
      </c>
      <c r="M56" s="6">
        <f t="shared" si="0"/>
        <v>2882.1621621621598</v>
      </c>
      <c r="N56" s="6">
        <f t="shared" si="1"/>
        <v>18.013513513513502</v>
      </c>
      <c r="O56" s="6">
        <f t="shared" si="2"/>
        <v>216.216216216216</v>
      </c>
      <c r="P56" s="2">
        <v>184</v>
      </c>
      <c r="Q56" s="2">
        <v>7.4</v>
      </c>
      <c r="R56" s="2">
        <v>0.86</v>
      </c>
      <c r="S56" s="6">
        <f t="shared" si="15"/>
        <v>1583.2558139534899</v>
      </c>
      <c r="T56" s="6">
        <f t="shared" si="16"/>
        <v>8.6046511627907005</v>
      </c>
      <c r="U56" s="6">
        <f t="shared" si="17"/>
        <v>213.95348837209301</v>
      </c>
      <c r="V56" s="2">
        <v>207</v>
      </c>
      <c r="W56" s="2">
        <v>9.0399999999999991</v>
      </c>
      <c r="X56" s="2">
        <v>0.99</v>
      </c>
      <c r="Y56" s="6">
        <f t="shared" si="18"/>
        <v>1890.1818181818201</v>
      </c>
      <c r="Z56" s="6">
        <f t="shared" si="19"/>
        <v>9.1313131313131297</v>
      </c>
      <c r="AA56" s="6">
        <f t="shared" si="20"/>
        <v>209.09090909090901</v>
      </c>
    </row>
    <row r="57" spans="1:27">
      <c r="A57" s="8">
        <v>45657</v>
      </c>
      <c r="B57" s="7">
        <v>55</v>
      </c>
      <c r="C57" s="7" t="s">
        <v>14</v>
      </c>
      <c r="D57" s="7">
        <v>171</v>
      </c>
      <c r="E57" s="7">
        <v>4.21</v>
      </c>
      <c r="F57" s="2">
        <v>0.92</v>
      </c>
      <c r="G57" s="6">
        <f t="shared" si="12"/>
        <v>782.51086956521704</v>
      </c>
      <c r="H57" s="6">
        <f t="shared" si="13"/>
        <v>4.5760869565217401</v>
      </c>
      <c r="I57" s="6">
        <f t="shared" si="14"/>
        <v>185.869565217391</v>
      </c>
      <c r="J57" s="2">
        <v>204</v>
      </c>
      <c r="K57" s="2">
        <v>14.06</v>
      </c>
      <c r="L57" s="2">
        <v>0.71</v>
      </c>
      <c r="M57" s="6">
        <f t="shared" si="0"/>
        <v>4039.77464788732</v>
      </c>
      <c r="N57" s="6">
        <f t="shared" si="1"/>
        <v>19.802816901408502</v>
      </c>
      <c r="O57" s="6">
        <f t="shared" si="2"/>
        <v>287.32394366197201</v>
      </c>
      <c r="P57" s="2">
        <v>111</v>
      </c>
      <c r="Q57" s="2">
        <v>7.02</v>
      </c>
      <c r="R57" s="2">
        <v>0.36</v>
      </c>
      <c r="S57" s="6">
        <f t="shared" si="15"/>
        <v>2164.5</v>
      </c>
      <c r="T57" s="6">
        <f t="shared" si="16"/>
        <v>19.5</v>
      </c>
      <c r="U57" s="6">
        <f t="shared" si="17"/>
        <v>308.33333333333297</v>
      </c>
      <c r="V57" s="2">
        <v>135</v>
      </c>
      <c r="W57" s="2">
        <v>5.35</v>
      </c>
      <c r="X57" s="2">
        <v>0.62</v>
      </c>
      <c r="Y57" s="6">
        <f t="shared" si="18"/>
        <v>1164.91935483871</v>
      </c>
      <c r="Z57" s="6">
        <f t="shared" si="19"/>
        <v>8.6290322580645196</v>
      </c>
      <c r="AA57" s="6">
        <f t="shared" si="20"/>
        <v>217.741935483871</v>
      </c>
    </row>
    <row r="58" spans="1:27">
      <c r="A58" s="8">
        <v>45659</v>
      </c>
      <c r="B58" s="7">
        <v>56</v>
      </c>
      <c r="C58" s="7" t="s">
        <v>14</v>
      </c>
      <c r="D58" s="7">
        <v>243</v>
      </c>
      <c r="E58" s="7">
        <v>3.34</v>
      </c>
      <c r="F58" s="2">
        <v>1.23</v>
      </c>
      <c r="G58" s="6">
        <f t="shared" si="12"/>
        <v>659.85365853658504</v>
      </c>
      <c r="H58" s="6">
        <f t="shared" si="13"/>
        <v>2.7154471544715402</v>
      </c>
      <c r="I58" s="6">
        <f t="shared" si="14"/>
        <v>197.56097560975601</v>
      </c>
      <c r="J58" s="2">
        <v>230</v>
      </c>
      <c r="K58" s="2">
        <v>7.47</v>
      </c>
      <c r="L58" s="2">
        <v>0.7</v>
      </c>
      <c r="M58" s="6">
        <f t="shared" si="0"/>
        <v>2454.4285714285702</v>
      </c>
      <c r="N58" s="6">
        <f t="shared" si="1"/>
        <v>10.671428571428599</v>
      </c>
      <c r="O58" s="6">
        <f t="shared" si="2"/>
        <v>328.57142857142901</v>
      </c>
      <c r="P58" s="2">
        <v>156</v>
      </c>
      <c r="Q58" s="2">
        <v>7.27</v>
      </c>
      <c r="R58" s="2">
        <v>0.5</v>
      </c>
      <c r="S58" s="6">
        <f t="shared" si="15"/>
        <v>2268.2399999999998</v>
      </c>
      <c r="T58" s="6">
        <f t="shared" si="16"/>
        <v>14.54</v>
      </c>
      <c r="U58" s="6">
        <f t="shared" si="17"/>
        <v>312</v>
      </c>
      <c r="V58" s="2">
        <v>157</v>
      </c>
      <c r="W58" s="2">
        <v>5.41</v>
      </c>
      <c r="X58" s="2">
        <v>0.52</v>
      </c>
      <c r="Y58" s="6">
        <f t="shared" si="18"/>
        <v>1633.4038461538501</v>
      </c>
      <c r="Z58" s="6">
        <f t="shared" si="19"/>
        <v>10.403846153846199</v>
      </c>
      <c r="AA58" s="6">
        <f t="shared" si="20"/>
        <v>301.92307692307702</v>
      </c>
    </row>
    <row r="59" spans="1:27">
      <c r="A59" s="8">
        <v>45664</v>
      </c>
      <c r="B59" s="7">
        <v>57</v>
      </c>
      <c r="C59" s="7" t="s">
        <v>14</v>
      </c>
      <c r="D59" s="7">
        <v>236</v>
      </c>
      <c r="E59" s="7">
        <v>3.9</v>
      </c>
      <c r="F59" s="2">
        <v>2.17</v>
      </c>
      <c r="G59" s="6">
        <f t="shared" si="12"/>
        <v>424.14746543778801</v>
      </c>
      <c r="H59" s="6">
        <f t="shared" si="13"/>
        <v>1.79723502304147</v>
      </c>
      <c r="I59" s="6">
        <f t="shared" si="14"/>
        <v>108.755760368664</v>
      </c>
      <c r="J59" s="2">
        <v>187</v>
      </c>
      <c r="K59" s="2">
        <v>9.82</v>
      </c>
      <c r="L59" s="2">
        <v>0.87</v>
      </c>
      <c r="M59" s="6">
        <f t="shared" si="0"/>
        <v>2110.7356321839102</v>
      </c>
      <c r="N59" s="6">
        <f t="shared" si="1"/>
        <v>11.2873563218391</v>
      </c>
      <c r="O59" s="6">
        <f t="shared" si="2"/>
        <v>214.94252873563201</v>
      </c>
      <c r="P59" s="2">
        <v>194</v>
      </c>
      <c r="Q59" s="2">
        <v>5.33</v>
      </c>
      <c r="R59" s="2">
        <v>1.03</v>
      </c>
      <c r="S59" s="6">
        <f t="shared" si="15"/>
        <v>1003.90291262136</v>
      </c>
      <c r="T59" s="6">
        <f t="shared" si="16"/>
        <v>5.1747572815533998</v>
      </c>
      <c r="U59" s="6">
        <f t="shared" si="17"/>
        <v>188.34951456310699</v>
      </c>
      <c r="V59" s="2">
        <v>161</v>
      </c>
      <c r="W59" s="2">
        <v>5.13</v>
      </c>
      <c r="X59" s="2">
        <v>1.66</v>
      </c>
      <c r="Y59" s="6">
        <f t="shared" si="18"/>
        <v>497.54819277108402</v>
      </c>
      <c r="Z59" s="6">
        <f t="shared" si="19"/>
        <v>3.0903614457831301</v>
      </c>
      <c r="AA59" s="6">
        <f t="shared" si="20"/>
        <v>96.987951807228896</v>
      </c>
    </row>
    <row r="60" spans="1:27">
      <c r="A60" s="8">
        <v>45680</v>
      </c>
      <c r="B60" s="7">
        <v>58</v>
      </c>
      <c r="C60" s="7" t="s">
        <v>14</v>
      </c>
      <c r="D60" s="7">
        <v>280</v>
      </c>
      <c r="E60" s="7">
        <v>4.53</v>
      </c>
      <c r="F60" s="2">
        <v>1.26</v>
      </c>
      <c r="G60" s="6">
        <f t="shared" si="12"/>
        <v>1006.66666666667</v>
      </c>
      <c r="H60" s="6">
        <f t="shared" si="13"/>
        <v>3.5952380952380998</v>
      </c>
      <c r="I60" s="6">
        <f t="shared" si="14"/>
        <v>222.222222222222</v>
      </c>
      <c r="J60" s="2">
        <v>186</v>
      </c>
      <c r="K60" s="2">
        <v>14.54</v>
      </c>
      <c r="L60" s="2">
        <v>0.47</v>
      </c>
      <c r="M60" s="6">
        <f t="shared" si="0"/>
        <v>5754.1276595744703</v>
      </c>
      <c r="N60" s="6">
        <f t="shared" si="1"/>
        <v>30.936170212766001</v>
      </c>
      <c r="O60" s="6">
        <f t="shared" si="2"/>
        <v>395.744680851064</v>
      </c>
      <c r="P60" s="2">
        <v>200</v>
      </c>
      <c r="Q60" s="2">
        <v>10.36</v>
      </c>
      <c r="R60" s="2">
        <v>1.5</v>
      </c>
      <c r="S60" s="6">
        <f t="shared" si="15"/>
        <v>1381.3333333333301</v>
      </c>
      <c r="T60" s="6">
        <f t="shared" si="16"/>
        <v>6.9066666666666698</v>
      </c>
      <c r="U60" s="6">
        <f t="shared" si="17"/>
        <v>133.333333333333</v>
      </c>
      <c r="V60" s="2">
        <v>182</v>
      </c>
      <c r="W60" s="2">
        <v>6.01</v>
      </c>
      <c r="X60" s="2">
        <v>0.8</v>
      </c>
      <c r="Y60" s="6">
        <f t="shared" si="18"/>
        <v>1367.2750000000001</v>
      </c>
      <c r="Z60" s="6">
        <f t="shared" si="19"/>
        <v>7.5125000000000002</v>
      </c>
      <c r="AA60" s="6">
        <f t="shared" si="20"/>
        <v>227.5</v>
      </c>
    </row>
    <row r="61" spans="1:27">
      <c r="A61" s="8">
        <v>45694</v>
      </c>
      <c r="B61" s="7">
        <v>59</v>
      </c>
      <c r="C61" s="7" t="s">
        <v>13</v>
      </c>
      <c r="D61" s="7">
        <v>160</v>
      </c>
      <c r="E61" s="7">
        <v>3.55</v>
      </c>
      <c r="F61" s="2">
        <v>1.02</v>
      </c>
      <c r="G61" s="6">
        <f t="shared" si="12"/>
        <v>556.862745098039</v>
      </c>
      <c r="H61" s="6">
        <f t="shared" si="13"/>
        <v>3.4803921568627398</v>
      </c>
      <c r="I61" s="6">
        <f t="shared" si="14"/>
        <v>156.862745098039</v>
      </c>
      <c r="J61" s="2">
        <v>131</v>
      </c>
      <c r="K61" s="2">
        <v>6.48</v>
      </c>
      <c r="L61" s="2">
        <v>1.04</v>
      </c>
      <c r="M61" s="6">
        <f t="shared" si="0"/>
        <v>816.23076923076906</v>
      </c>
      <c r="N61" s="6">
        <f t="shared" si="1"/>
        <v>6.2307692307692299</v>
      </c>
      <c r="O61" s="6">
        <f t="shared" si="2"/>
        <v>125.961538461538</v>
      </c>
      <c r="P61" s="2">
        <v>105</v>
      </c>
      <c r="Q61" s="2">
        <v>9.25</v>
      </c>
      <c r="R61" s="2">
        <v>0.32</v>
      </c>
      <c r="S61" s="6">
        <f t="shared" si="15"/>
        <v>3035.15625</v>
      </c>
      <c r="T61" s="6">
        <f t="shared" si="16"/>
        <v>28.90625</v>
      </c>
      <c r="U61" s="6">
        <f t="shared" si="17"/>
        <v>328.125</v>
      </c>
      <c r="V61" s="2">
        <v>146</v>
      </c>
      <c r="W61" s="2">
        <v>7.27</v>
      </c>
      <c r="X61" s="2">
        <v>0.63</v>
      </c>
      <c r="Y61" s="6">
        <f t="shared" si="18"/>
        <v>1684.7936507936499</v>
      </c>
      <c r="Z61" s="6">
        <f t="shared" si="19"/>
        <v>11.5396825396825</v>
      </c>
      <c r="AA61" s="6">
        <f t="shared" si="20"/>
        <v>231.746031746032</v>
      </c>
    </row>
    <row r="62" spans="1:27">
      <c r="A62" s="8">
        <v>45712</v>
      </c>
      <c r="B62" s="7">
        <v>60</v>
      </c>
      <c r="C62" s="7" t="s">
        <v>13</v>
      </c>
      <c r="D62" s="7">
        <v>126</v>
      </c>
      <c r="E62" s="7">
        <v>3.06</v>
      </c>
      <c r="F62" s="2">
        <v>1.08</v>
      </c>
      <c r="G62" s="6">
        <f t="shared" si="12"/>
        <v>357</v>
      </c>
      <c r="H62" s="6">
        <f t="shared" si="13"/>
        <v>2.8333333333333299</v>
      </c>
      <c r="I62" s="6">
        <f t="shared" si="14"/>
        <v>116.666666666667</v>
      </c>
      <c r="J62" s="2">
        <v>81</v>
      </c>
      <c r="K62" s="2">
        <v>8.07</v>
      </c>
      <c r="L62" s="2">
        <v>0.85</v>
      </c>
      <c r="M62" s="6">
        <f t="shared" si="0"/>
        <v>769.02352941176503</v>
      </c>
      <c r="N62" s="6">
        <f t="shared" si="1"/>
        <v>9.49411764705882</v>
      </c>
      <c r="O62" s="6">
        <f t="shared" si="2"/>
        <v>95.294117647058798</v>
      </c>
      <c r="P62" s="2">
        <v>111</v>
      </c>
      <c r="Q62" s="2">
        <v>11.19</v>
      </c>
      <c r="R62" s="2">
        <v>0.7</v>
      </c>
      <c r="S62" s="6">
        <f t="shared" si="15"/>
        <v>1774.4142857142899</v>
      </c>
      <c r="T62" s="6">
        <f t="shared" si="16"/>
        <v>15.9857142857143</v>
      </c>
      <c r="U62" s="6">
        <f t="shared" si="17"/>
        <v>158.57142857142901</v>
      </c>
      <c r="V62" s="2">
        <v>108</v>
      </c>
      <c r="W62" s="2">
        <v>6.17</v>
      </c>
      <c r="X62" s="2">
        <v>1.5</v>
      </c>
      <c r="Y62" s="6">
        <f t="shared" si="18"/>
        <v>444.24</v>
      </c>
      <c r="Z62" s="6">
        <f t="shared" si="19"/>
        <v>4.1133333333333297</v>
      </c>
      <c r="AA62" s="6">
        <f t="shared" si="20"/>
        <v>72</v>
      </c>
    </row>
    <row r="63" spans="1:27">
      <c r="A63" s="8">
        <v>45737</v>
      </c>
      <c r="B63" s="7">
        <v>61</v>
      </c>
      <c r="C63" s="7" t="s">
        <v>14</v>
      </c>
      <c r="D63" s="7">
        <v>186</v>
      </c>
      <c r="E63" s="7">
        <v>5.05</v>
      </c>
      <c r="F63" s="2">
        <v>0.69</v>
      </c>
      <c r="G63" s="6">
        <f t="shared" si="12"/>
        <v>1361.30434782609</v>
      </c>
      <c r="H63" s="6">
        <f t="shared" si="13"/>
        <v>7.3188405797101499</v>
      </c>
      <c r="I63" s="6">
        <f t="shared" si="14"/>
        <v>269.56521739130397</v>
      </c>
      <c r="J63" s="2">
        <v>73</v>
      </c>
      <c r="K63" s="2">
        <v>10.56</v>
      </c>
      <c r="L63" s="2">
        <v>1.3</v>
      </c>
      <c r="M63" s="6">
        <f t="shared" si="0"/>
        <v>592.98461538461504</v>
      </c>
      <c r="N63" s="6">
        <f t="shared" si="1"/>
        <v>8.1230769230769209</v>
      </c>
      <c r="O63" s="6">
        <f t="shared" si="2"/>
        <v>56.153846153846203</v>
      </c>
      <c r="P63" s="2">
        <v>111</v>
      </c>
      <c r="Q63" s="2">
        <v>6.47</v>
      </c>
      <c r="R63" s="2">
        <v>0.54</v>
      </c>
      <c r="S63" s="6">
        <f t="shared" si="15"/>
        <v>1329.94444444444</v>
      </c>
      <c r="T63" s="6">
        <f t="shared" si="16"/>
        <v>11.9814814814815</v>
      </c>
      <c r="U63" s="6">
        <f t="shared" si="17"/>
        <v>205.555555555556</v>
      </c>
      <c r="V63" s="2">
        <v>169</v>
      </c>
      <c r="W63" s="2">
        <v>7.47</v>
      </c>
      <c r="X63" s="2">
        <v>0.77</v>
      </c>
      <c r="Y63" s="6">
        <f t="shared" si="18"/>
        <v>1639.5194805194801</v>
      </c>
      <c r="Z63" s="6">
        <f t="shared" si="19"/>
        <v>9.7012987012987004</v>
      </c>
      <c r="AA63" s="6">
        <f t="shared" si="20"/>
        <v>219.48051948051901</v>
      </c>
    </row>
    <row r="64" spans="1:27">
      <c r="A64" s="8">
        <v>45745</v>
      </c>
      <c r="B64" s="7">
        <v>62</v>
      </c>
      <c r="C64" s="7" t="s">
        <v>14</v>
      </c>
      <c r="D64" s="7">
        <v>118</v>
      </c>
      <c r="E64" s="7">
        <v>3.06</v>
      </c>
      <c r="F64" s="2">
        <v>1.06</v>
      </c>
      <c r="G64" s="6">
        <f t="shared" si="12"/>
        <v>340.64150943396203</v>
      </c>
      <c r="H64" s="6">
        <f t="shared" si="13"/>
        <v>2.88679245283019</v>
      </c>
      <c r="I64" s="6">
        <f t="shared" si="14"/>
        <v>111.320754716981</v>
      </c>
      <c r="J64" s="2">
        <v>148</v>
      </c>
      <c r="K64" s="2">
        <v>10.93</v>
      </c>
      <c r="L64" s="2">
        <v>0.38</v>
      </c>
      <c r="M64" s="6">
        <f t="shared" si="0"/>
        <v>4256.9473684210498</v>
      </c>
      <c r="N64" s="6">
        <f t="shared" si="1"/>
        <v>28.7631578947368</v>
      </c>
      <c r="O64" s="6">
        <f t="shared" si="2"/>
        <v>389.47368421052602</v>
      </c>
      <c r="P64" s="2">
        <v>108</v>
      </c>
      <c r="Q64" s="2">
        <v>5.36</v>
      </c>
      <c r="R64" s="2">
        <v>0.99</v>
      </c>
      <c r="S64" s="6">
        <f t="shared" si="15"/>
        <v>584.72727272727298</v>
      </c>
      <c r="T64" s="6">
        <f t="shared" si="16"/>
        <v>5.4141414141414099</v>
      </c>
      <c r="U64" s="6">
        <f t="shared" si="17"/>
        <v>109.09090909090899</v>
      </c>
      <c r="V64" s="2">
        <v>143</v>
      </c>
      <c r="W64" s="2">
        <v>2.93</v>
      </c>
      <c r="X64" s="2">
        <v>1.32</v>
      </c>
      <c r="Y64" s="6">
        <f t="shared" si="18"/>
        <v>317.41666666666703</v>
      </c>
      <c r="Z64" s="6">
        <f t="shared" si="19"/>
        <v>2.2196969696969702</v>
      </c>
      <c r="AA64" s="6">
        <f t="shared" si="20"/>
        <v>108.333333333333</v>
      </c>
    </row>
    <row r="65" spans="1:27">
      <c r="A65" s="8">
        <v>45745</v>
      </c>
      <c r="B65" s="7">
        <v>63</v>
      </c>
      <c r="C65" s="7" t="s">
        <v>14</v>
      </c>
      <c r="D65" s="7">
        <v>146</v>
      </c>
      <c r="E65" s="7">
        <v>0.74</v>
      </c>
      <c r="F65" s="2">
        <v>1.89</v>
      </c>
      <c r="G65" s="6">
        <f t="shared" si="12"/>
        <v>57.1640211640212</v>
      </c>
      <c r="H65" s="6">
        <f t="shared" si="13"/>
        <v>0.39153439153439201</v>
      </c>
      <c r="I65" s="6">
        <f t="shared" si="14"/>
        <v>77.248677248677296</v>
      </c>
      <c r="J65" s="2">
        <v>123</v>
      </c>
      <c r="K65" s="2">
        <v>19.37</v>
      </c>
      <c r="L65" s="2">
        <v>1.25</v>
      </c>
      <c r="M65" s="6">
        <f t="shared" si="0"/>
        <v>1906.008</v>
      </c>
      <c r="N65" s="6">
        <f t="shared" si="1"/>
        <v>15.496</v>
      </c>
      <c r="O65" s="6">
        <f t="shared" si="2"/>
        <v>98.4</v>
      </c>
      <c r="P65" s="2">
        <v>180</v>
      </c>
      <c r="Q65" s="2">
        <v>4.8600000000000003</v>
      </c>
      <c r="R65" s="2">
        <v>1.2</v>
      </c>
      <c r="S65" s="6">
        <f t="shared" si="15"/>
        <v>729</v>
      </c>
      <c r="T65" s="6">
        <f t="shared" si="16"/>
        <v>4.05</v>
      </c>
      <c r="U65" s="6">
        <f t="shared" si="17"/>
        <v>150</v>
      </c>
      <c r="V65" s="2">
        <v>169</v>
      </c>
      <c r="W65" s="2">
        <v>3.94</v>
      </c>
      <c r="X65" s="2">
        <v>0.88</v>
      </c>
      <c r="Y65" s="6">
        <f t="shared" si="18"/>
        <v>756.65909090909099</v>
      </c>
      <c r="Z65" s="6">
        <f t="shared" si="19"/>
        <v>4.4772727272727302</v>
      </c>
      <c r="AA65" s="6">
        <f t="shared" si="20"/>
        <v>192.04545454545499</v>
      </c>
    </row>
    <row r="66" spans="1:27">
      <c r="A66" s="8">
        <v>45749</v>
      </c>
      <c r="B66" s="7">
        <v>64</v>
      </c>
      <c r="C66" s="7" t="s">
        <v>13</v>
      </c>
      <c r="D66" s="7">
        <v>369</v>
      </c>
      <c r="E66" s="7">
        <v>3.05</v>
      </c>
      <c r="F66" s="2">
        <v>1.38</v>
      </c>
      <c r="G66" s="6">
        <f t="shared" si="12"/>
        <v>815.54347826086996</v>
      </c>
      <c r="H66" s="6">
        <f t="shared" si="13"/>
        <v>2.2101449275362302</v>
      </c>
      <c r="I66" s="6">
        <f t="shared" si="14"/>
        <v>267.39130434782601</v>
      </c>
      <c r="J66" s="2">
        <v>445</v>
      </c>
      <c r="K66" s="2">
        <v>13.85</v>
      </c>
      <c r="L66" s="2">
        <v>1.42</v>
      </c>
      <c r="M66" s="6">
        <f t="shared" si="0"/>
        <v>4340.3169014084497</v>
      </c>
      <c r="N66" s="6">
        <f t="shared" si="1"/>
        <v>9.7535211267605604</v>
      </c>
      <c r="O66" s="6">
        <f t="shared" si="2"/>
        <v>313.38028169014098</v>
      </c>
      <c r="P66" s="2">
        <v>240</v>
      </c>
      <c r="Q66" s="2">
        <v>4.68</v>
      </c>
      <c r="R66" s="2">
        <v>1.4</v>
      </c>
      <c r="S66" s="6">
        <f t="shared" si="15"/>
        <v>802.28571428571399</v>
      </c>
      <c r="T66" s="6">
        <f t="shared" si="16"/>
        <v>3.3428571428571399</v>
      </c>
      <c r="U66" s="6">
        <f t="shared" si="17"/>
        <v>171.42857142857099</v>
      </c>
      <c r="V66" s="2">
        <v>190</v>
      </c>
      <c r="W66" s="2">
        <v>4.01</v>
      </c>
      <c r="X66" s="2">
        <v>1.5</v>
      </c>
      <c r="Y66" s="6">
        <f t="shared" si="18"/>
        <v>507.933333333333</v>
      </c>
      <c r="Z66" s="6">
        <f t="shared" si="19"/>
        <v>2.6733333333333298</v>
      </c>
      <c r="AA66" s="6">
        <f t="shared" si="20"/>
        <v>126.666666666667</v>
      </c>
    </row>
    <row r="67" spans="1:27">
      <c r="A67" s="8">
        <v>45780</v>
      </c>
      <c r="B67" s="7">
        <v>65</v>
      </c>
      <c r="C67" s="7" t="s">
        <v>13</v>
      </c>
      <c r="D67" s="7">
        <v>292</v>
      </c>
      <c r="E67" s="7">
        <v>4.12</v>
      </c>
      <c r="F67" s="2">
        <v>1.74</v>
      </c>
      <c r="G67" s="6">
        <f t="shared" si="12"/>
        <v>691.40229885057499</v>
      </c>
      <c r="H67" s="6">
        <f t="shared" si="13"/>
        <v>2.3678160919540199</v>
      </c>
      <c r="I67" s="6">
        <f t="shared" si="14"/>
        <v>167.81609195402299</v>
      </c>
      <c r="J67" s="2">
        <v>192</v>
      </c>
      <c r="K67" s="2">
        <v>17.53</v>
      </c>
      <c r="L67" s="2">
        <v>0.5</v>
      </c>
      <c r="M67" s="6">
        <f t="shared" ref="M67:M83" si="21">K67/L67*J67</f>
        <v>6731.52</v>
      </c>
      <c r="N67" s="6">
        <f t="shared" ref="N67:N83" si="22">K67/L67</f>
        <v>35.06</v>
      </c>
      <c r="O67" s="6">
        <f t="shared" ref="O67:O83" si="23">J67/L67</f>
        <v>384</v>
      </c>
      <c r="P67" s="2">
        <v>160</v>
      </c>
      <c r="Q67" s="2">
        <v>9.5</v>
      </c>
      <c r="R67" s="2">
        <v>0.83</v>
      </c>
      <c r="S67" s="6">
        <f t="shared" si="15"/>
        <v>1831.3253012048201</v>
      </c>
      <c r="T67" s="6">
        <f t="shared" si="16"/>
        <v>11.445783132530099</v>
      </c>
      <c r="U67" s="6">
        <f t="shared" si="17"/>
        <v>192.77108433734901</v>
      </c>
      <c r="V67" s="2">
        <v>200</v>
      </c>
      <c r="W67" s="2">
        <v>6.16</v>
      </c>
      <c r="X67" s="2">
        <v>1.2</v>
      </c>
      <c r="Y67" s="6">
        <f t="shared" si="18"/>
        <v>1026.6666666666699</v>
      </c>
      <c r="Z67" s="6">
        <f t="shared" si="19"/>
        <v>5.1333333333333302</v>
      </c>
      <c r="AA67" s="6">
        <f t="shared" si="20"/>
        <v>166.666666666667</v>
      </c>
    </row>
    <row r="68" spans="1:27">
      <c r="A68" s="8">
        <v>45786</v>
      </c>
      <c r="B68" s="7">
        <v>66</v>
      </c>
      <c r="C68" s="7" t="s">
        <v>13</v>
      </c>
      <c r="D68" s="7">
        <v>329</v>
      </c>
      <c r="E68" s="7">
        <v>3.63</v>
      </c>
      <c r="F68" s="2">
        <v>0.91</v>
      </c>
      <c r="G68" s="6">
        <f t="shared" ref="G68:G83" si="24">E68/F68*D68</f>
        <v>1312.38461538462</v>
      </c>
      <c r="H68" s="6">
        <f t="shared" ref="H68:H83" si="25">E68/F68</f>
        <v>3.9890109890109899</v>
      </c>
      <c r="I68" s="6">
        <f t="shared" ref="I68:I83" si="26">D68/F68</f>
        <v>361.538461538462</v>
      </c>
      <c r="J68" s="2">
        <v>448</v>
      </c>
      <c r="K68" s="2">
        <v>7.44</v>
      </c>
      <c r="L68" s="2">
        <v>4.26</v>
      </c>
      <c r="M68" s="6">
        <f t="shared" si="21"/>
        <v>782.42253521126804</v>
      </c>
      <c r="N68" s="6">
        <f t="shared" si="22"/>
        <v>1.7464788732394401</v>
      </c>
      <c r="O68" s="6">
        <f t="shared" si="23"/>
        <v>105.164319248826</v>
      </c>
      <c r="P68" s="2">
        <v>181</v>
      </c>
      <c r="Q68" s="2">
        <v>6.19</v>
      </c>
      <c r="R68" s="2">
        <v>0.68</v>
      </c>
      <c r="S68" s="6">
        <f t="shared" ref="S68:S83" si="27">Q68/R68*P68</f>
        <v>1647.63235294118</v>
      </c>
      <c r="T68" s="6">
        <f t="shared" ref="T68:T83" si="28">Q68/R68</f>
        <v>9.1029411764705905</v>
      </c>
      <c r="U68" s="6">
        <f t="shared" ref="U68:U83" si="29">P68/R68</f>
        <v>266.17647058823502</v>
      </c>
      <c r="V68" s="2">
        <v>158</v>
      </c>
      <c r="W68" s="2">
        <v>4.38</v>
      </c>
      <c r="X68" s="2">
        <v>1.1000000000000001</v>
      </c>
      <c r="Y68" s="6">
        <f t="shared" ref="Y68:Y83" si="30">W68/X68*V68</f>
        <v>629.12727272727295</v>
      </c>
      <c r="Z68" s="6">
        <f t="shared" ref="Z68:Z83" si="31">W68/X68</f>
        <v>3.9818181818181801</v>
      </c>
      <c r="AA68" s="6">
        <f t="shared" ref="AA68:AA83" si="32">V68/X68</f>
        <v>143.636363636364</v>
      </c>
    </row>
    <row r="69" spans="1:27">
      <c r="A69" s="8">
        <v>45853</v>
      </c>
      <c r="B69" s="7">
        <v>67</v>
      </c>
      <c r="C69" s="7" t="s">
        <v>14</v>
      </c>
      <c r="D69" s="7">
        <v>268</v>
      </c>
      <c r="E69" s="7">
        <v>3.55</v>
      </c>
      <c r="F69" s="2">
        <v>1.97</v>
      </c>
      <c r="G69" s="6">
        <f t="shared" si="24"/>
        <v>482.94416243654803</v>
      </c>
      <c r="H69" s="6">
        <f t="shared" si="25"/>
        <v>1.8020304568527901</v>
      </c>
      <c r="I69" s="6">
        <f t="shared" si="26"/>
        <v>136.04060913705601</v>
      </c>
      <c r="J69" s="2">
        <v>284</v>
      </c>
      <c r="K69" s="2">
        <v>19.32</v>
      </c>
      <c r="L69" s="2">
        <v>0.53</v>
      </c>
      <c r="M69" s="6">
        <f t="shared" si="21"/>
        <v>10352.6037735849</v>
      </c>
      <c r="N69" s="6">
        <f t="shared" si="22"/>
        <v>36.452830188679201</v>
      </c>
      <c r="O69" s="6">
        <f t="shared" si="23"/>
        <v>535.84905660377399</v>
      </c>
      <c r="P69" s="2">
        <v>204</v>
      </c>
      <c r="Q69" s="2">
        <v>4.1100000000000003</v>
      </c>
      <c r="R69" s="2">
        <v>1.1299999999999999</v>
      </c>
      <c r="S69" s="6">
        <f t="shared" si="27"/>
        <v>741.98230088495598</v>
      </c>
      <c r="T69" s="6">
        <f t="shared" si="28"/>
        <v>3.63716814159292</v>
      </c>
      <c r="U69" s="6">
        <f t="shared" si="29"/>
        <v>180.53097345132699</v>
      </c>
      <c r="V69" s="2">
        <v>228</v>
      </c>
      <c r="W69" s="2">
        <v>3.76</v>
      </c>
      <c r="X69" s="2">
        <v>1.2</v>
      </c>
      <c r="Y69" s="6">
        <f t="shared" si="30"/>
        <v>714.4</v>
      </c>
      <c r="Z69" s="6">
        <f t="shared" si="31"/>
        <v>3.1333333333333302</v>
      </c>
      <c r="AA69" s="6">
        <f t="shared" si="32"/>
        <v>190</v>
      </c>
    </row>
    <row r="70" spans="1:27">
      <c r="A70" s="8">
        <v>46002</v>
      </c>
      <c r="B70" s="7">
        <v>68</v>
      </c>
      <c r="C70" s="7" t="s">
        <v>14</v>
      </c>
      <c r="D70" s="7">
        <v>223</v>
      </c>
      <c r="E70" s="7">
        <v>4.03</v>
      </c>
      <c r="F70" s="2">
        <v>0.98</v>
      </c>
      <c r="G70" s="6">
        <f t="shared" si="24"/>
        <v>917.03061224489795</v>
      </c>
      <c r="H70" s="6">
        <f t="shared" si="25"/>
        <v>4.1122448979591804</v>
      </c>
      <c r="I70" s="6">
        <f t="shared" si="26"/>
        <v>227.551020408163</v>
      </c>
      <c r="J70" s="2">
        <v>254</v>
      </c>
      <c r="K70" s="2">
        <v>18.62</v>
      </c>
      <c r="L70" s="2">
        <v>0.75</v>
      </c>
      <c r="M70" s="6">
        <f t="shared" si="21"/>
        <v>6305.9733333333297</v>
      </c>
      <c r="N70" s="6">
        <f t="shared" si="22"/>
        <v>24.8266666666667</v>
      </c>
      <c r="O70" s="6">
        <f t="shared" si="23"/>
        <v>338.66666666666703</v>
      </c>
      <c r="P70" s="2">
        <v>137</v>
      </c>
      <c r="Q70" s="2">
        <v>3.97</v>
      </c>
      <c r="R70" s="2">
        <v>0.93</v>
      </c>
      <c r="S70" s="6">
        <f t="shared" si="27"/>
        <v>584.82795698924701</v>
      </c>
      <c r="T70" s="6">
        <f t="shared" si="28"/>
        <v>4.2688172043010804</v>
      </c>
      <c r="U70" s="6">
        <f t="shared" si="29"/>
        <v>147.31182795698899</v>
      </c>
      <c r="V70" s="2">
        <v>180</v>
      </c>
      <c r="W70" s="2">
        <v>4.26</v>
      </c>
      <c r="X70" s="2">
        <v>1.3</v>
      </c>
      <c r="Y70" s="6">
        <f t="shared" si="30"/>
        <v>589.84615384615404</v>
      </c>
      <c r="Z70" s="6">
        <f t="shared" si="31"/>
        <v>3.2769230769230799</v>
      </c>
      <c r="AA70" s="6">
        <f t="shared" si="32"/>
        <v>138.461538461538</v>
      </c>
    </row>
    <row r="71" spans="1:27">
      <c r="A71" s="8">
        <v>45759</v>
      </c>
      <c r="B71" s="7">
        <v>69</v>
      </c>
      <c r="C71" s="7" t="s">
        <v>13</v>
      </c>
      <c r="D71" s="7">
        <v>178</v>
      </c>
      <c r="E71" s="7">
        <v>3.41</v>
      </c>
      <c r="F71" s="2">
        <v>2.84</v>
      </c>
      <c r="G71" s="6">
        <f t="shared" si="24"/>
        <v>213.72535211267601</v>
      </c>
      <c r="H71" s="6">
        <f t="shared" si="25"/>
        <v>1.2007042253521101</v>
      </c>
      <c r="I71" s="6">
        <f t="shared" si="26"/>
        <v>62.676056338028197</v>
      </c>
      <c r="J71" s="2">
        <v>231</v>
      </c>
      <c r="K71" s="2">
        <v>12.42</v>
      </c>
      <c r="L71" s="2">
        <v>0.5</v>
      </c>
      <c r="M71" s="6">
        <f t="shared" si="21"/>
        <v>5738.04</v>
      </c>
      <c r="N71" s="6">
        <f t="shared" si="22"/>
        <v>24.84</v>
      </c>
      <c r="O71" s="6">
        <f t="shared" si="23"/>
        <v>462</v>
      </c>
      <c r="P71" s="2">
        <v>162</v>
      </c>
      <c r="Q71" s="2">
        <v>8.2899999999999991</v>
      </c>
      <c r="R71" s="2">
        <v>0.94</v>
      </c>
      <c r="S71" s="6">
        <f t="shared" si="27"/>
        <v>1428.7021276595699</v>
      </c>
      <c r="T71" s="6">
        <f t="shared" si="28"/>
        <v>8.81914893617021</v>
      </c>
      <c r="U71" s="6">
        <f t="shared" si="29"/>
        <v>172.340425531915</v>
      </c>
      <c r="V71" s="2">
        <v>172</v>
      </c>
      <c r="W71" s="2">
        <v>8.61</v>
      </c>
      <c r="X71" s="2">
        <v>1.1299999999999999</v>
      </c>
      <c r="Y71" s="6">
        <f t="shared" si="30"/>
        <v>1310.54867256637</v>
      </c>
      <c r="Z71" s="6">
        <f t="shared" si="31"/>
        <v>7.6194690265486704</v>
      </c>
      <c r="AA71" s="6">
        <f t="shared" si="32"/>
        <v>152.21238938053099</v>
      </c>
    </row>
    <row r="72" spans="1:27">
      <c r="A72" s="8">
        <v>45679</v>
      </c>
      <c r="B72" s="7">
        <v>70</v>
      </c>
      <c r="C72" s="7" t="s">
        <v>14</v>
      </c>
      <c r="D72" s="7">
        <v>100</v>
      </c>
      <c r="E72" s="7">
        <v>2.12</v>
      </c>
      <c r="F72" s="2">
        <v>1.51</v>
      </c>
      <c r="G72" s="6">
        <f t="shared" si="24"/>
        <v>140.39735099337801</v>
      </c>
      <c r="H72" s="6">
        <f t="shared" si="25"/>
        <v>1.40397350993377</v>
      </c>
      <c r="I72" s="6">
        <f t="shared" si="26"/>
        <v>66.225165562913901</v>
      </c>
      <c r="J72" s="2">
        <v>206</v>
      </c>
      <c r="K72" s="2">
        <v>11.22</v>
      </c>
      <c r="L72" s="2">
        <v>0.65</v>
      </c>
      <c r="M72" s="6">
        <f t="shared" si="21"/>
        <v>3555.8769230769199</v>
      </c>
      <c r="N72" s="6">
        <f t="shared" si="22"/>
        <v>17.2615384615385</v>
      </c>
      <c r="O72" s="6">
        <f t="shared" si="23"/>
        <v>316.92307692307702</v>
      </c>
      <c r="P72" s="2">
        <v>94</v>
      </c>
      <c r="Q72" s="2">
        <v>4.22</v>
      </c>
      <c r="R72" s="2">
        <v>0.74</v>
      </c>
      <c r="S72" s="6">
        <f t="shared" si="27"/>
        <v>536.05405405405395</v>
      </c>
      <c r="T72" s="6">
        <f t="shared" si="28"/>
        <v>5.7027027027027</v>
      </c>
      <c r="U72" s="6">
        <f t="shared" si="29"/>
        <v>127.027027027027</v>
      </c>
      <c r="V72" s="2">
        <v>103</v>
      </c>
      <c r="W72" s="2">
        <v>3.16</v>
      </c>
      <c r="X72" s="2">
        <v>1.05</v>
      </c>
      <c r="Y72" s="6">
        <f t="shared" si="30"/>
        <v>309.98095238095198</v>
      </c>
      <c r="Z72" s="6">
        <f t="shared" si="31"/>
        <v>3.0095238095238099</v>
      </c>
      <c r="AA72" s="6">
        <f t="shared" si="32"/>
        <v>98.095238095238102</v>
      </c>
    </row>
    <row r="73" spans="1:27">
      <c r="A73" s="8">
        <v>45859</v>
      </c>
      <c r="B73" s="7">
        <v>71</v>
      </c>
      <c r="C73" s="7" t="s">
        <v>13</v>
      </c>
      <c r="D73" s="7">
        <v>249</v>
      </c>
      <c r="E73" s="7">
        <v>3.82</v>
      </c>
      <c r="F73" s="2">
        <v>2</v>
      </c>
      <c r="G73" s="6">
        <f t="shared" si="24"/>
        <v>475.59</v>
      </c>
      <c r="H73" s="6">
        <f t="shared" si="25"/>
        <v>1.91</v>
      </c>
      <c r="I73" s="6">
        <f t="shared" si="26"/>
        <v>124.5</v>
      </c>
      <c r="J73" s="2">
        <v>244</v>
      </c>
      <c r="K73" s="2">
        <v>12.43</v>
      </c>
      <c r="L73" s="2">
        <v>0.99</v>
      </c>
      <c r="M73" s="6">
        <f t="shared" si="21"/>
        <v>3063.5555555555602</v>
      </c>
      <c r="N73" s="6">
        <f t="shared" si="22"/>
        <v>12.5555555555556</v>
      </c>
      <c r="O73" s="6">
        <f t="shared" si="23"/>
        <v>246.46464646464599</v>
      </c>
      <c r="P73" s="2">
        <v>180</v>
      </c>
      <c r="Q73" s="2">
        <v>5.32</v>
      </c>
      <c r="R73" s="2">
        <v>1.5</v>
      </c>
      <c r="S73" s="6">
        <f t="shared" si="27"/>
        <v>638.4</v>
      </c>
      <c r="T73" s="6">
        <f t="shared" si="28"/>
        <v>3.54666666666667</v>
      </c>
      <c r="U73" s="6">
        <f t="shared" si="29"/>
        <v>120</v>
      </c>
      <c r="V73" s="2">
        <v>177</v>
      </c>
      <c r="W73" s="2">
        <v>5.25</v>
      </c>
      <c r="X73" s="2">
        <v>1.27</v>
      </c>
      <c r="Y73" s="6">
        <f t="shared" si="30"/>
        <v>731.69291338582696</v>
      </c>
      <c r="Z73" s="6">
        <f t="shared" si="31"/>
        <v>4.1338582677165396</v>
      </c>
      <c r="AA73" s="6">
        <f t="shared" si="32"/>
        <v>139.370078740157</v>
      </c>
    </row>
    <row r="74" spans="1:27">
      <c r="A74" s="7" t="s">
        <v>50</v>
      </c>
      <c r="B74" s="7">
        <v>72</v>
      </c>
      <c r="C74" s="7" t="s">
        <v>14</v>
      </c>
      <c r="D74" s="7">
        <v>214</v>
      </c>
      <c r="E74" s="7">
        <v>3.36</v>
      </c>
      <c r="F74" s="2">
        <v>2.2999999999999998</v>
      </c>
      <c r="G74" s="6">
        <f t="shared" si="24"/>
        <v>312.62608695652199</v>
      </c>
      <c r="H74" s="6">
        <f t="shared" si="25"/>
        <v>1.46086956521739</v>
      </c>
      <c r="I74" s="6">
        <f t="shared" si="26"/>
        <v>93.043478260869605</v>
      </c>
      <c r="J74" s="2">
        <v>204</v>
      </c>
      <c r="K74" s="2">
        <v>12.53</v>
      </c>
      <c r="L74" s="2">
        <v>0.28999999999999998</v>
      </c>
      <c r="M74" s="6">
        <f t="shared" si="21"/>
        <v>8814.2068965517192</v>
      </c>
      <c r="N74" s="6">
        <f t="shared" si="22"/>
        <v>43.2068965517241</v>
      </c>
      <c r="O74" s="6">
        <f t="shared" si="23"/>
        <v>703.44827586206895</v>
      </c>
      <c r="P74" s="2">
        <v>155</v>
      </c>
      <c r="Q74" s="2">
        <v>6.32</v>
      </c>
      <c r="R74" s="2">
        <v>0.97</v>
      </c>
      <c r="S74" s="6">
        <f t="shared" si="27"/>
        <v>1009.89690721649</v>
      </c>
      <c r="T74" s="6">
        <f t="shared" si="28"/>
        <v>6.5154639175257696</v>
      </c>
      <c r="U74" s="6">
        <f t="shared" si="29"/>
        <v>159.79381443298999</v>
      </c>
      <c r="V74" s="2">
        <v>170</v>
      </c>
      <c r="W74" s="2">
        <v>6.28</v>
      </c>
      <c r="X74" s="2">
        <v>1.5</v>
      </c>
      <c r="Y74" s="6">
        <f t="shared" si="30"/>
        <v>711.73333333333301</v>
      </c>
      <c r="Z74" s="6">
        <f t="shared" si="31"/>
        <v>4.1866666666666701</v>
      </c>
      <c r="AA74" s="6">
        <f t="shared" si="32"/>
        <v>113.333333333333</v>
      </c>
    </row>
    <row r="75" spans="1:27">
      <c r="A75" s="7" t="s">
        <v>51</v>
      </c>
      <c r="B75" s="7">
        <v>73</v>
      </c>
      <c r="C75" s="7" t="s">
        <v>13</v>
      </c>
      <c r="D75" s="7">
        <v>137</v>
      </c>
      <c r="E75" s="7">
        <v>4.76</v>
      </c>
      <c r="F75" s="2">
        <v>1.3</v>
      </c>
      <c r="G75" s="6">
        <f t="shared" si="24"/>
        <v>501.63076923076898</v>
      </c>
      <c r="H75" s="6">
        <f t="shared" si="25"/>
        <v>3.6615384615384601</v>
      </c>
      <c r="I75" s="6">
        <f t="shared" si="26"/>
        <v>105.384615384615</v>
      </c>
      <c r="J75" s="2">
        <v>214</v>
      </c>
      <c r="K75" s="2">
        <v>4.28</v>
      </c>
      <c r="L75" s="2">
        <v>0.97</v>
      </c>
      <c r="M75" s="6">
        <f t="shared" si="21"/>
        <v>944.247422680412</v>
      </c>
      <c r="N75" s="6">
        <f t="shared" si="22"/>
        <v>4.4123711340206198</v>
      </c>
      <c r="O75" s="6">
        <f t="shared" si="23"/>
        <v>220.618556701031</v>
      </c>
      <c r="P75" s="2">
        <v>138</v>
      </c>
      <c r="Q75" s="2">
        <v>5.37</v>
      </c>
      <c r="R75" s="2">
        <v>0.74</v>
      </c>
      <c r="S75" s="6">
        <f t="shared" si="27"/>
        <v>1001.43243243243</v>
      </c>
      <c r="T75" s="6">
        <f t="shared" si="28"/>
        <v>7.2567567567567597</v>
      </c>
      <c r="U75" s="6">
        <f t="shared" si="29"/>
        <v>186.486486486486</v>
      </c>
      <c r="V75" s="2">
        <v>178</v>
      </c>
      <c r="W75" s="2">
        <v>8.76</v>
      </c>
      <c r="X75" s="2">
        <v>1.35</v>
      </c>
      <c r="Y75" s="6">
        <f t="shared" si="30"/>
        <v>1155.0222222222201</v>
      </c>
      <c r="Z75" s="6">
        <f t="shared" si="31"/>
        <v>6.4888888888888898</v>
      </c>
      <c r="AA75" s="6">
        <f t="shared" si="32"/>
        <v>131.85185185185199</v>
      </c>
    </row>
    <row r="76" spans="1:27">
      <c r="A76" s="8">
        <v>45593</v>
      </c>
      <c r="B76" s="7">
        <v>74</v>
      </c>
      <c r="C76" s="7" t="s">
        <v>13</v>
      </c>
      <c r="D76" s="7">
        <v>258</v>
      </c>
      <c r="E76" s="7">
        <v>3.13</v>
      </c>
      <c r="F76" s="2">
        <v>1.45</v>
      </c>
      <c r="G76" s="6">
        <f t="shared" si="24"/>
        <v>556.92413793103401</v>
      </c>
      <c r="H76" s="6">
        <f t="shared" si="25"/>
        <v>2.1586206896551698</v>
      </c>
      <c r="I76" s="6">
        <f t="shared" si="26"/>
        <v>177.931034482759</v>
      </c>
      <c r="J76" s="2">
        <v>181</v>
      </c>
      <c r="K76" s="2">
        <v>8.15</v>
      </c>
      <c r="L76" s="2">
        <v>0.67</v>
      </c>
      <c r="M76" s="6">
        <f t="shared" si="21"/>
        <v>2201.7164179104502</v>
      </c>
      <c r="N76" s="6">
        <f t="shared" si="22"/>
        <v>12.164179104477601</v>
      </c>
      <c r="O76" s="6">
        <f t="shared" si="23"/>
        <v>270.14925373134298</v>
      </c>
      <c r="P76" s="2">
        <v>183</v>
      </c>
      <c r="Q76" s="2">
        <v>5.13</v>
      </c>
      <c r="R76" s="2">
        <v>0.81</v>
      </c>
      <c r="S76" s="6">
        <f t="shared" si="27"/>
        <v>1159</v>
      </c>
      <c r="T76" s="6">
        <f t="shared" si="28"/>
        <v>6.3333333333333304</v>
      </c>
      <c r="U76" s="6">
        <f t="shared" si="29"/>
        <v>225.92592592592601</v>
      </c>
      <c r="V76" s="2">
        <v>140</v>
      </c>
      <c r="W76" s="2">
        <v>4.5</v>
      </c>
      <c r="X76" s="2">
        <v>1.5</v>
      </c>
      <c r="Y76" s="6">
        <f t="shared" si="30"/>
        <v>420</v>
      </c>
      <c r="Z76" s="6">
        <f t="shared" si="31"/>
        <v>3</v>
      </c>
      <c r="AA76" s="6">
        <f t="shared" si="32"/>
        <v>93.3333333333333</v>
      </c>
    </row>
    <row r="77" spans="1:27">
      <c r="A77" s="8">
        <v>45645</v>
      </c>
      <c r="B77" s="7">
        <v>75</v>
      </c>
      <c r="C77" s="7" t="s">
        <v>13</v>
      </c>
      <c r="D77" s="7">
        <v>345</v>
      </c>
      <c r="E77" s="7">
        <v>8.52</v>
      </c>
      <c r="F77" s="2">
        <v>1.46</v>
      </c>
      <c r="G77" s="6">
        <f t="shared" si="24"/>
        <v>2013.28767123288</v>
      </c>
      <c r="H77" s="6">
        <f t="shared" si="25"/>
        <v>5.8356164383561602</v>
      </c>
      <c r="I77" s="6">
        <f t="shared" si="26"/>
        <v>236.301369863014</v>
      </c>
      <c r="J77" s="2">
        <v>168</v>
      </c>
      <c r="K77" s="2">
        <v>6.69</v>
      </c>
      <c r="L77" s="2">
        <v>1.1000000000000001</v>
      </c>
      <c r="M77" s="6">
        <f t="shared" si="21"/>
        <v>1021.74545454545</v>
      </c>
      <c r="N77" s="6">
        <f t="shared" si="22"/>
        <v>6.0818181818181802</v>
      </c>
      <c r="O77" s="6">
        <f t="shared" si="23"/>
        <v>152.727272727273</v>
      </c>
      <c r="P77" s="2">
        <v>220</v>
      </c>
      <c r="Q77" s="2">
        <v>8.65</v>
      </c>
      <c r="R77" s="2">
        <v>1.1000000000000001</v>
      </c>
      <c r="S77" s="6">
        <f t="shared" si="27"/>
        <v>1730</v>
      </c>
      <c r="T77" s="6">
        <f t="shared" si="28"/>
        <v>7.8636363636363598</v>
      </c>
      <c r="U77" s="6">
        <f t="shared" si="29"/>
        <v>200</v>
      </c>
      <c r="V77" s="2">
        <v>203</v>
      </c>
      <c r="W77" s="2">
        <v>6.11</v>
      </c>
      <c r="X77" s="2">
        <v>0.8</v>
      </c>
      <c r="Y77" s="6">
        <f t="shared" si="30"/>
        <v>1550.4124999999999</v>
      </c>
      <c r="Z77" s="6">
        <f t="shared" si="31"/>
        <v>7.6375000000000002</v>
      </c>
      <c r="AA77" s="6">
        <f t="shared" si="32"/>
        <v>253.75</v>
      </c>
    </row>
    <row r="78" spans="1:27">
      <c r="A78" s="8">
        <v>45728</v>
      </c>
      <c r="B78" s="7">
        <v>76</v>
      </c>
      <c r="C78" s="7" t="s">
        <v>13</v>
      </c>
      <c r="D78" s="7">
        <v>163</v>
      </c>
      <c r="E78" s="7">
        <v>1.47</v>
      </c>
      <c r="F78" s="2">
        <v>2.0099999999999998</v>
      </c>
      <c r="G78" s="6">
        <f t="shared" si="24"/>
        <v>119.20895522388101</v>
      </c>
      <c r="H78" s="6">
        <f t="shared" si="25"/>
        <v>0.73134328358209</v>
      </c>
      <c r="I78" s="6">
        <f t="shared" si="26"/>
        <v>81.094527363184099</v>
      </c>
      <c r="J78" s="2">
        <v>164</v>
      </c>
      <c r="K78" s="2">
        <v>11.01</v>
      </c>
      <c r="L78" s="2">
        <v>1.1200000000000001</v>
      </c>
      <c r="M78" s="6">
        <f t="shared" si="21"/>
        <v>1612.17857142857</v>
      </c>
      <c r="N78" s="6">
        <f t="shared" si="22"/>
        <v>9.8303571428571406</v>
      </c>
      <c r="O78" s="6">
        <f t="shared" si="23"/>
        <v>146.42857142857099</v>
      </c>
      <c r="P78" s="2">
        <v>157</v>
      </c>
      <c r="Q78" s="2">
        <v>6.12</v>
      </c>
      <c r="R78" s="2">
        <v>2.82</v>
      </c>
      <c r="S78" s="6">
        <f t="shared" si="27"/>
        <v>340.723404255319</v>
      </c>
      <c r="T78" s="6">
        <f t="shared" si="28"/>
        <v>2.1702127659574502</v>
      </c>
      <c r="U78" s="6">
        <f t="shared" si="29"/>
        <v>55.673758865248203</v>
      </c>
      <c r="V78" s="2">
        <v>167</v>
      </c>
      <c r="W78" s="2">
        <v>3.62</v>
      </c>
      <c r="X78" s="2">
        <v>1.49</v>
      </c>
      <c r="Y78" s="6">
        <f t="shared" si="30"/>
        <v>405.73154362416102</v>
      </c>
      <c r="Z78" s="6">
        <f t="shared" si="31"/>
        <v>2.4295302013422799</v>
      </c>
      <c r="AA78" s="6">
        <f t="shared" si="32"/>
        <v>112.080536912752</v>
      </c>
    </row>
    <row r="79" spans="1:27">
      <c r="A79" s="9">
        <v>45735</v>
      </c>
      <c r="B79" s="7">
        <v>77</v>
      </c>
      <c r="C79" s="7" t="s">
        <v>13</v>
      </c>
      <c r="D79" s="7">
        <v>209</v>
      </c>
      <c r="E79" s="7">
        <v>3.25</v>
      </c>
      <c r="F79" s="2">
        <v>1.77</v>
      </c>
      <c r="G79" s="6">
        <f t="shared" si="24"/>
        <v>383.75706214689302</v>
      </c>
      <c r="H79" s="6">
        <f t="shared" si="25"/>
        <v>1.8361581920904</v>
      </c>
      <c r="I79" s="6">
        <f t="shared" si="26"/>
        <v>118.079096045198</v>
      </c>
      <c r="J79" s="2">
        <v>94</v>
      </c>
      <c r="K79" s="2">
        <v>8.4</v>
      </c>
      <c r="L79" s="2">
        <v>0.9</v>
      </c>
      <c r="M79" s="6">
        <f t="shared" si="21"/>
        <v>877.33333333333303</v>
      </c>
      <c r="N79" s="6">
        <f t="shared" si="22"/>
        <v>9.3333333333333304</v>
      </c>
      <c r="O79" s="6">
        <f t="shared" si="23"/>
        <v>104.444444444444</v>
      </c>
      <c r="P79" s="2">
        <v>158</v>
      </c>
      <c r="Q79" s="2">
        <v>5.34</v>
      </c>
      <c r="R79" s="2">
        <v>0.64</v>
      </c>
      <c r="S79" s="6">
        <f t="shared" si="27"/>
        <v>1318.3125</v>
      </c>
      <c r="T79" s="6">
        <f t="shared" si="28"/>
        <v>8.34375</v>
      </c>
      <c r="U79" s="6">
        <f t="shared" si="29"/>
        <v>246.875</v>
      </c>
      <c r="V79" s="2">
        <v>180</v>
      </c>
      <c r="W79" s="2">
        <v>6.1</v>
      </c>
      <c r="X79" s="2">
        <v>1.23</v>
      </c>
      <c r="Y79" s="6">
        <f t="shared" si="30"/>
        <v>892.68292682926801</v>
      </c>
      <c r="Z79" s="6">
        <f t="shared" si="31"/>
        <v>4.9593495934959302</v>
      </c>
      <c r="AA79" s="6">
        <f t="shared" si="32"/>
        <v>146.34146341463401</v>
      </c>
    </row>
    <row r="80" spans="1:27">
      <c r="A80" s="8">
        <v>45798</v>
      </c>
      <c r="B80" s="7">
        <v>78</v>
      </c>
      <c r="C80" s="7" t="s">
        <v>14</v>
      </c>
      <c r="D80" s="7">
        <v>137</v>
      </c>
      <c r="E80" s="7">
        <v>4.3600000000000003</v>
      </c>
      <c r="F80" s="2">
        <v>0.81</v>
      </c>
      <c r="G80" s="6">
        <f t="shared" si="24"/>
        <v>737.43209876543199</v>
      </c>
      <c r="H80" s="6">
        <f t="shared" si="25"/>
        <v>5.3827160493827204</v>
      </c>
      <c r="I80" s="6">
        <f t="shared" si="26"/>
        <v>169.135802469136</v>
      </c>
      <c r="J80" s="2">
        <v>157</v>
      </c>
      <c r="K80" s="2">
        <v>10.59</v>
      </c>
      <c r="L80" s="2">
        <v>1.08</v>
      </c>
      <c r="M80" s="6">
        <f t="shared" si="21"/>
        <v>1539.4722222222199</v>
      </c>
      <c r="N80" s="6">
        <f t="shared" si="22"/>
        <v>9.8055555555555607</v>
      </c>
      <c r="O80" s="6">
        <f t="shared" si="23"/>
        <v>145.37037037037001</v>
      </c>
      <c r="P80" s="2">
        <v>179</v>
      </c>
      <c r="Q80" s="2">
        <v>5</v>
      </c>
      <c r="R80" s="2">
        <v>0.72</v>
      </c>
      <c r="S80" s="6">
        <f t="shared" si="27"/>
        <v>1243.05555555556</v>
      </c>
      <c r="T80" s="6">
        <f t="shared" si="28"/>
        <v>6.9444444444444402</v>
      </c>
      <c r="U80" s="6">
        <f t="shared" si="29"/>
        <v>248.611111111111</v>
      </c>
      <c r="V80" s="2">
        <v>179</v>
      </c>
      <c r="W80" s="2">
        <v>9.35</v>
      </c>
      <c r="X80" s="2">
        <v>0.71</v>
      </c>
      <c r="Y80" s="6">
        <f t="shared" si="30"/>
        <v>2357.25352112676</v>
      </c>
      <c r="Z80" s="6">
        <f t="shared" si="31"/>
        <v>13.169014084506999</v>
      </c>
      <c r="AA80" s="6">
        <f t="shared" si="32"/>
        <v>252.11267605633799</v>
      </c>
    </row>
    <row r="81" spans="1:27">
      <c r="A81" s="8">
        <v>45805</v>
      </c>
      <c r="B81" s="7">
        <v>79</v>
      </c>
      <c r="C81" s="7" t="s">
        <v>14</v>
      </c>
      <c r="D81" s="7">
        <v>187</v>
      </c>
      <c r="E81" s="7">
        <v>3.73</v>
      </c>
      <c r="F81" s="2">
        <v>1.1000000000000001</v>
      </c>
      <c r="G81" s="6">
        <f t="shared" si="24"/>
        <v>634.1</v>
      </c>
      <c r="H81" s="6">
        <f t="shared" si="25"/>
        <v>3.3909090909090902</v>
      </c>
      <c r="I81" s="6">
        <f t="shared" si="26"/>
        <v>170</v>
      </c>
      <c r="J81" s="7">
        <v>253</v>
      </c>
      <c r="K81" s="7">
        <v>3.15</v>
      </c>
      <c r="L81" s="2">
        <v>2.68</v>
      </c>
      <c r="M81" s="6">
        <f t="shared" si="21"/>
        <v>297.369402985075</v>
      </c>
      <c r="N81" s="6">
        <f t="shared" si="22"/>
        <v>1.17537313432836</v>
      </c>
      <c r="O81" s="6">
        <f t="shared" si="23"/>
        <v>94.402985074626898</v>
      </c>
      <c r="P81" s="2">
        <v>179</v>
      </c>
      <c r="Q81" s="2">
        <v>4.21</v>
      </c>
      <c r="R81" s="2">
        <v>0.93</v>
      </c>
      <c r="S81" s="6">
        <f t="shared" si="27"/>
        <v>810.31182795698896</v>
      </c>
      <c r="T81" s="6">
        <f t="shared" si="28"/>
        <v>4.5268817204301097</v>
      </c>
      <c r="U81" s="6">
        <f t="shared" si="29"/>
        <v>192.47311827957</v>
      </c>
      <c r="V81" s="2">
        <v>180</v>
      </c>
      <c r="W81" s="2">
        <v>5.24</v>
      </c>
      <c r="X81" s="2">
        <v>1.1000000000000001</v>
      </c>
      <c r="Y81" s="6">
        <f t="shared" si="30"/>
        <v>857.45454545454504</v>
      </c>
      <c r="Z81" s="6">
        <f t="shared" si="31"/>
        <v>4.7636363636363601</v>
      </c>
      <c r="AA81" s="6">
        <f t="shared" si="32"/>
        <v>163.636363636364</v>
      </c>
    </row>
    <row r="82" spans="1:27">
      <c r="A82" s="8">
        <v>45875</v>
      </c>
      <c r="B82" s="7">
        <v>80</v>
      </c>
      <c r="C82" s="7" t="s">
        <v>13</v>
      </c>
      <c r="D82" s="7">
        <v>203</v>
      </c>
      <c r="E82" s="7">
        <v>4.99</v>
      </c>
      <c r="F82" s="2">
        <v>1.48</v>
      </c>
      <c r="G82" s="6">
        <f t="shared" si="24"/>
        <v>684.43918918918905</v>
      </c>
      <c r="H82" s="6">
        <f t="shared" si="25"/>
        <v>3.3716216216216202</v>
      </c>
      <c r="I82" s="6">
        <f t="shared" si="26"/>
        <v>137.16216216216199</v>
      </c>
      <c r="J82" s="2">
        <v>116</v>
      </c>
      <c r="K82" s="2">
        <v>5.03</v>
      </c>
      <c r="L82" s="2">
        <v>0.8</v>
      </c>
      <c r="M82" s="6">
        <f t="shared" si="21"/>
        <v>729.35</v>
      </c>
      <c r="N82" s="6">
        <f t="shared" si="22"/>
        <v>6.2874999999999996</v>
      </c>
      <c r="O82" s="6">
        <f t="shared" si="23"/>
        <v>145</v>
      </c>
      <c r="P82" s="2">
        <v>213</v>
      </c>
      <c r="Q82" s="2">
        <v>5.95</v>
      </c>
      <c r="R82" s="2">
        <v>1.22</v>
      </c>
      <c r="S82" s="6">
        <f t="shared" si="27"/>
        <v>1038.8114754098401</v>
      </c>
      <c r="T82" s="6">
        <f t="shared" si="28"/>
        <v>4.8770491803278704</v>
      </c>
      <c r="U82" s="6">
        <f t="shared" si="29"/>
        <v>174.59016393442599</v>
      </c>
      <c r="V82" s="2">
        <v>185</v>
      </c>
      <c r="W82" s="2">
        <v>6.56</v>
      </c>
      <c r="X82" s="2">
        <v>1.5</v>
      </c>
      <c r="Y82" s="6">
        <f t="shared" si="30"/>
        <v>809.06666666666695</v>
      </c>
      <c r="Z82" s="6">
        <f t="shared" si="31"/>
        <v>4.3733333333333304</v>
      </c>
      <c r="AA82" s="6">
        <f t="shared" si="32"/>
        <v>123.333333333333</v>
      </c>
    </row>
    <row r="83" spans="1:27">
      <c r="A83" s="7" t="s">
        <v>52</v>
      </c>
      <c r="B83" s="7">
        <v>81</v>
      </c>
      <c r="C83" s="7" t="s">
        <v>14</v>
      </c>
      <c r="D83" s="7">
        <v>216</v>
      </c>
      <c r="E83" s="7">
        <v>2.97</v>
      </c>
      <c r="F83" s="2">
        <v>1.72</v>
      </c>
      <c r="G83" s="6">
        <f t="shared" si="24"/>
        <v>372.97674418604697</v>
      </c>
      <c r="H83" s="6">
        <f t="shared" si="25"/>
        <v>1.72674418604651</v>
      </c>
      <c r="I83" s="6">
        <f t="shared" si="26"/>
        <v>125.58139534883701</v>
      </c>
      <c r="J83" s="2">
        <v>182</v>
      </c>
      <c r="K83" s="2">
        <v>6.51</v>
      </c>
      <c r="L83" s="2">
        <v>0.44</v>
      </c>
      <c r="M83" s="6">
        <f t="shared" si="21"/>
        <v>2692.7727272727302</v>
      </c>
      <c r="N83" s="6">
        <f t="shared" si="22"/>
        <v>14.795454545454501</v>
      </c>
      <c r="O83" s="6">
        <f t="shared" si="23"/>
        <v>413.63636363636402</v>
      </c>
      <c r="P83" s="2">
        <v>211</v>
      </c>
      <c r="Q83" s="2">
        <v>4.7699999999999996</v>
      </c>
      <c r="R83" s="2">
        <v>1.02</v>
      </c>
      <c r="S83" s="6">
        <f t="shared" si="27"/>
        <v>986.73529411764696</v>
      </c>
      <c r="T83" s="6">
        <f t="shared" si="28"/>
        <v>4.6764705882352899</v>
      </c>
      <c r="U83" s="6">
        <f t="shared" si="29"/>
        <v>206.862745098039</v>
      </c>
      <c r="V83" s="2">
        <v>180</v>
      </c>
      <c r="W83" s="2">
        <v>3.65</v>
      </c>
      <c r="X83" s="2">
        <v>1.3</v>
      </c>
      <c r="Y83" s="6">
        <f t="shared" si="30"/>
        <v>505.38461538461502</v>
      </c>
      <c r="Z83" s="6">
        <f t="shared" si="31"/>
        <v>2.8076923076923102</v>
      </c>
      <c r="AA83" s="6">
        <f t="shared" si="32"/>
        <v>138.461538461538</v>
      </c>
    </row>
    <row r="84" spans="1:27">
      <c r="C84" s="2" t="s">
        <v>53</v>
      </c>
      <c r="D84" s="7"/>
      <c r="E84" s="7"/>
      <c r="N84" s="6"/>
      <c r="O84" s="6"/>
    </row>
    <row r="85" spans="1:27">
      <c r="D85" s="7"/>
      <c r="E85" s="7"/>
    </row>
    <row r="86" spans="1:27">
      <c r="A86" s="2" t="s">
        <v>16</v>
      </c>
      <c r="D86" s="7"/>
      <c r="E86" s="7"/>
      <c r="G86" s="6">
        <f>SUM(G3:G83)/81</f>
        <v>704.233525956368</v>
      </c>
      <c r="H86" s="6">
        <f t="shared" ref="H86:O86" si="33">SUM(H3:H83)/81</f>
        <v>3.1804848741067202</v>
      </c>
      <c r="I86" s="6">
        <f t="shared" si="33"/>
        <v>178.223547840686</v>
      </c>
      <c r="M86" s="6">
        <f t="shared" si="33"/>
        <v>2190.1921567516301</v>
      </c>
      <c r="N86" s="6">
        <f t="shared" si="33"/>
        <v>13.176609753227799</v>
      </c>
      <c r="O86" s="6">
        <f t="shared" si="33"/>
        <v>235.19458594804701</v>
      </c>
      <c r="S86" s="6">
        <f>SUM(S3:S83)/81</f>
        <v>1140.39939394883</v>
      </c>
      <c r="T86" s="6">
        <f>SUM(T3:T83)/81</f>
        <v>7.48137351531836</v>
      </c>
      <c r="U86" s="6">
        <f>SUM(U3:U83)/81</f>
        <v>194.67360939143501</v>
      </c>
      <c r="Y86" s="6">
        <f>SUM(Y3:Y83)/81</f>
        <v>868.54962114391003</v>
      </c>
      <c r="Z86" s="6">
        <f>SUM(Z3:Z83)/81</f>
        <v>4.9666992939736296</v>
      </c>
      <c r="AA86" s="6">
        <f>SUM(AA3:AA83)/81</f>
        <v>170.167934949093</v>
      </c>
    </row>
    <row r="87" spans="1:27">
      <c r="A87" s="2" t="s">
        <v>17</v>
      </c>
      <c r="D87" s="7"/>
      <c r="E87" s="7"/>
      <c r="G87" s="2">
        <v>62.15</v>
      </c>
      <c r="H87" s="2">
        <v>0.23</v>
      </c>
      <c r="I87" s="2">
        <v>11.58</v>
      </c>
      <c r="M87" s="2">
        <v>206.01</v>
      </c>
      <c r="N87" s="2">
        <v>0.99</v>
      </c>
      <c r="O87" s="6">
        <v>17.3</v>
      </c>
      <c r="S87" s="2">
        <v>89.29</v>
      </c>
      <c r="T87" s="2">
        <v>0.67</v>
      </c>
      <c r="U87" s="2">
        <v>14.17</v>
      </c>
      <c r="Y87" s="2">
        <v>52.33</v>
      </c>
      <c r="Z87" s="2">
        <v>0.28999999999999998</v>
      </c>
      <c r="AA87" s="2">
        <v>7.26</v>
      </c>
    </row>
    <row r="88" spans="1:27">
      <c r="A88" s="2" t="s">
        <v>18</v>
      </c>
      <c r="D88" s="7"/>
      <c r="E88" s="7"/>
      <c r="G88" s="2" t="s">
        <v>54</v>
      </c>
      <c r="H88" s="2" t="s">
        <v>55</v>
      </c>
      <c r="I88" s="2" t="s">
        <v>56</v>
      </c>
      <c r="M88" s="2" t="s">
        <v>57</v>
      </c>
      <c r="N88" s="2" t="s">
        <v>58</v>
      </c>
      <c r="O88" s="2" t="s">
        <v>59</v>
      </c>
      <c r="S88" s="2" t="s">
        <v>60</v>
      </c>
      <c r="T88" s="2" t="s">
        <v>61</v>
      </c>
      <c r="U88" s="2" t="s">
        <v>62</v>
      </c>
      <c r="Y88" s="2" t="s">
        <v>63</v>
      </c>
      <c r="Z88" s="2" t="s">
        <v>64</v>
      </c>
      <c r="AA88" s="2" t="s">
        <v>65</v>
      </c>
    </row>
    <row r="89" spans="1:27">
      <c r="E89" s="7"/>
    </row>
    <row r="90" spans="1:27">
      <c r="D90" s="7"/>
      <c r="E90" s="7"/>
    </row>
    <row r="91" spans="1:27">
      <c r="D91" s="7"/>
      <c r="E91" s="7"/>
    </row>
    <row r="92" spans="1:27">
      <c r="D92" s="7"/>
      <c r="E92" s="7"/>
    </row>
    <row r="93" spans="1:27">
      <c r="D93" s="7"/>
      <c r="E93" s="7"/>
    </row>
    <row r="94" spans="1:27">
      <c r="D94" s="7"/>
      <c r="E94" s="7"/>
    </row>
    <row r="95" spans="1:27">
      <c r="D95" s="7"/>
      <c r="E95" s="7"/>
    </row>
    <row r="96" spans="1:27">
      <c r="D96" s="7"/>
      <c r="E96" s="7"/>
    </row>
    <row r="97" spans="4:5">
      <c r="D97" s="7"/>
      <c r="E97" s="7"/>
    </row>
    <row r="98" spans="4:5">
      <c r="D98" s="7"/>
      <c r="E98" s="7"/>
    </row>
    <row r="99" spans="4:5">
      <c r="D99" s="7"/>
      <c r="E99" s="7"/>
    </row>
    <row r="100" spans="4:5">
      <c r="D100" s="7"/>
      <c r="E100" s="7"/>
    </row>
    <row r="101" spans="4:5">
      <c r="D101" s="7"/>
      <c r="E101" s="7"/>
    </row>
    <row r="102" spans="4:5">
      <c r="D102" s="7"/>
      <c r="E102" s="7"/>
    </row>
  </sheetData>
  <mergeCells count="7">
    <mergeCell ref="S1:U1"/>
    <mergeCell ref="V1:X1"/>
    <mergeCell ref="D1:F1"/>
    <mergeCell ref="G1:I1"/>
    <mergeCell ref="J1:L1"/>
    <mergeCell ref="M1:O1"/>
    <mergeCell ref="P1:R1"/>
  </mergeCells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7:J18"/>
  <sheetViews>
    <sheetView topLeftCell="A4" workbookViewId="0">
      <selection activeCell="D22" sqref="D22"/>
    </sheetView>
  </sheetViews>
  <sheetFormatPr defaultColWidth="9" defaultRowHeight="15.6"/>
  <cols>
    <col min="1" max="1" width="12.88671875" style="10" customWidth="1"/>
    <col min="2" max="3" width="15.88671875" style="10" customWidth="1"/>
    <col min="4" max="6" width="17" style="10" customWidth="1"/>
    <col min="7" max="7" width="15.88671875" style="10" customWidth="1"/>
    <col min="8" max="8" width="17" style="10" customWidth="1"/>
    <col min="9" max="9" width="15.88671875" style="10" customWidth="1"/>
    <col min="10" max="10" width="14.77734375" style="10" customWidth="1"/>
    <col min="11" max="16384" width="9" style="10"/>
  </cols>
  <sheetData>
    <row r="7" spans="3:10">
      <c r="I7" s="11"/>
      <c r="J7" s="11"/>
    </row>
    <row r="8" spans="3:10">
      <c r="I8" s="11"/>
      <c r="J8" s="11"/>
    </row>
    <row r="9" spans="3:10">
      <c r="C9" s="1"/>
      <c r="D9" s="12" t="s">
        <v>66</v>
      </c>
      <c r="E9" s="12"/>
      <c r="F9" s="12"/>
      <c r="G9" s="12"/>
    </row>
    <row r="10" spans="3:10">
      <c r="C10" s="13" t="s">
        <v>68</v>
      </c>
      <c r="D10" s="13" t="s">
        <v>0</v>
      </c>
      <c r="E10" s="13" t="s">
        <v>1</v>
      </c>
      <c r="F10" s="13" t="s">
        <v>2</v>
      </c>
      <c r="G10" s="13" t="s">
        <v>3</v>
      </c>
    </row>
    <row r="11" spans="3:10">
      <c r="C11" s="13" t="s">
        <v>10</v>
      </c>
      <c r="D11" s="13" t="s">
        <v>19</v>
      </c>
      <c r="E11" s="13" t="s">
        <v>22</v>
      </c>
      <c r="F11" s="13" t="s">
        <v>25</v>
      </c>
      <c r="G11" s="13" t="s">
        <v>28</v>
      </c>
    </row>
    <row r="12" spans="3:10">
      <c r="C12" s="13" t="s">
        <v>11</v>
      </c>
      <c r="D12" s="13" t="s">
        <v>20</v>
      </c>
      <c r="E12" s="13" t="s">
        <v>23</v>
      </c>
      <c r="F12" s="13" t="s">
        <v>26</v>
      </c>
      <c r="G12" s="13" t="s">
        <v>29</v>
      </c>
    </row>
    <row r="13" spans="3:10">
      <c r="C13" s="13" t="s">
        <v>12</v>
      </c>
      <c r="D13" s="13" t="s">
        <v>21</v>
      </c>
      <c r="E13" s="13" t="s">
        <v>24</v>
      </c>
      <c r="F13" s="13" t="s">
        <v>27</v>
      </c>
      <c r="G13" s="13" t="s">
        <v>30</v>
      </c>
    </row>
    <row r="14" spans="3:10">
      <c r="C14" s="13"/>
      <c r="D14" s="14" t="s">
        <v>67</v>
      </c>
      <c r="E14" s="14"/>
      <c r="F14" s="14"/>
      <c r="G14" s="14"/>
    </row>
    <row r="15" spans="3:10">
      <c r="C15" s="13" t="s">
        <v>68</v>
      </c>
      <c r="D15" s="13" t="s">
        <v>0</v>
      </c>
      <c r="E15" s="13" t="s">
        <v>1</v>
      </c>
      <c r="F15" s="13" t="s">
        <v>2</v>
      </c>
      <c r="G15" s="13" t="s">
        <v>3</v>
      </c>
    </row>
    <row r="16" spans="3:10">
      <c r="C16" s="13" t="s">
        <v>10</v>
      </c>
      <c r="D16" s="13" t="s">
        <v>54</v>
      </c>
      <c r="E16" s="13" t="s">
        <v>57</v>
      </c>
      <c r="F16" s="13" t="s">
        <v>60</v>
      </c>
      <c r="G16" s="13" t="s">
        <v>63</v>
      </c>
    </row>
    <row r="17" spans="3:7">
      <c r="C17" s="13" t="s">
        <v>11</v>
      </c>
      <c r="D17" s="13" t="s">
        <v>55</v>
      </c>
      <c r="E17" s="13" t="s">
        <v>58</v>
      </c>
      <c r="F17" s="13" t="s">
        <v>61</v>
      </c>
      <c r="G17" s="13" t="s">
        <v>64</v>
      </c>
    </row>
    <row r="18" spans="3:7">
      <c r="C18" s="15" t="s">
        <v>12</v>
      </c>
      <c r="D18" s="15" t="s">
        <v>56</v>
      </c>
      <c r="E18" s="15" t="s">
        <v>59</v>
      </c>
      <c r="F18" s="15" t="s">
        <v>62</v>
      </c>
      <c r="G18" s="15" t="s">
        <v>65</v>
      </c>
    </row>
  </sheetData>
  <mergeCells count="2">
    <mergeCell ref="D9:G9"/>
    <mergeCell ref="D14:G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Laparoscopic surgery</vt:lpstr>
      <vt:lpstr>Da Vinci robotic surgery </vt:lpstr>
      <vt:lpstr>SII、NLR、PLR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86186</dc:creator>
  <cp:lastModifiedBy>Review Editor</cp:lastModifiedBy>
  <dcterms:created xsi:type="dcterms:W3CDTF">2025-12-29T13:09:00Z</dcterms:created>
  <dcterms:modified xsi:type="dcterms:W3CDTF">2026-05-21T14:04:22Z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8B4869BB30D14B619AA287F6CB4822C1_11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